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urtney\Documents\"/>
    </mc:Choice>
  </mc:AlternateContent>
  <xr:revisionPtr revIDLastSave="0" documentId="8_{521D0942-17D9-4D0F-8C4E-14B66492E619}" xr6:coauthVersionLast="46" xr6:coauthVersionMax="46" xr10:uidLastSave="{00000000-0000-0000-0000-000000000000}"/>
  <bookViews>
    <workbookView xWindow="-110" yWindow="-110" windowWidth="19420" windowHeight="10420" tabRatio="779" xr2:uid="{00000000-000D-0000-FFFF-FFFF00000000}"/>
  </bookViews>
  <sheets>
    <sheet name="Open" sheetId="30" r:id="rId1"/>
    <sheet name="Senior" sheetId="37" r:id="rId2"/>
    <sheet name="Adult" sheetId="38" r:id="rId3"/>
    <sheet name="Youth" sheetId="39" r:id="rId4"/>
    <sheet name="Derby" sheetId="40" r:id="rId5"/>
    <sheet name="Highstakes" sheetId="42" r:id="rId6"/>
    <sheet name="Futurity" sheetId="41" r:id="rId7"/>
    <sheet name="12 &amp; Under" sheetId="34" state="hidden" r:id="rId8"/>
    <sheet name="Future champs" sheetId="35" r:id="rId9"/>
    <sheet name="Average" sheetId="33" r:id="rId10"/>
    <sheet name="BFA 2D Payout" sheetId="31" state="hidden" r:id="rId11"/>
    <sheet name="2D Payout" sheetId="28" r:id="rId12"/>
    <sheet name="3D Payout" sheetId="17" state="hidden" r:id="rId13"/>
    <sheet name="4D Payout BBR" sheetId="18" state="hidden" r:id="rId14"/>
    <sheet name="5D Payout BBR" sheetId="5" r:id="rId15"/>
    <sheet name="DON'T TOUCH" sheetId="6" state="hidden" r:id="rId16"/>
  </sheets>
  <definedNames>
    <definedName name="_xlnm._FilterDatabase" localSheetId="9" hidden="1">Average!$C$3:$Z$3</definedName>
    <definedName name="_xlnm._FilterDatabase" localSheetId="0" hidden="1">Open!$A$3:$N$503</definedName>
    <definedName name="Incentives">'DON''T TOUCH'!$C$1:$C$5</definedName>
    <definedName name="Penalties">'DON''T TOUCH'!$D$1:$D$6</definedName>
    <definedName name="_xlnm.Print_Area" localSheetId="14">'5D Payout BBR'!$A$1:$H$172</definedName>
    <definedName name="X">'DON''T TOUCH'!$E$1:$E$2</definedName>
    <definedName name="Yes">'DON''T TOUCH'!$A$1:$A$2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30" l="1"/>
  <c r="Q8" i="30"/>
  <c r="Q7" i="30"/>
  <c r="Q6" i="30"/>
  <c r="L503" i="30"/>
  <c r="L502" i="30"/>
  <c r="L501" i="30"/>
  <c r="L500" i="30"/>
  <c r="L499" i="30"/>
  <c r="L498" i="30"/>
  <c r="L497" i="30"/>
  <c r="L496" i="30"/>
  <c r="L495" i="30"/>
  <c r="L494" i="30"/>
  <c r="L493" i="30"/>
  <c r="L492" i="30"/>
  <c r="L491" i="30"/>
  <c r="L490" i="30"/>
  <c r="L489" i="30"/>
  <c r="L488" i="30"/>
  <c r="L487" i="30"/>
  <c r="L486" i="30"/>
  <c r="L485" i="30"/>
  <c r="L484" i="30"/>
  <c r="L483" i="30"/>
  <c r="L482" i="30"/>
  <c r="L481" i="30"/>
  <c r="L480" i="30"/>
  <c r="L479" i="30"/>
  <c r="L478" i="30"/>
  <c r="L477" i="30"/>
  <c r="L476" i="30"/>
  <c r="L475" i="30"/>
  <c r="L474" i="30"/>
  <c r="L473" i="30"/>
  <c r="L472" i="30"/>
  <c r="L471" i="30"/>
  <c r="L470" i="30"/>
  <c r="L469" i="30"/>
  <c r="L468" i="30"/>
  <c r="L467" i="30"/>
  <c r="L466" i="30"/>
  <c r="L465" i="30"/>
  <c r="L464" i="30"/>
  <c r="L463" i="30"/>
  <c r="L462" i="30"/>
  <c r="L461" i="30"/>
  <c r="L460" i="30"/>
  <c r="L459" i="30"/>
  <c r="L458" i="30"/>
  <c r="L457" i="30"/>
  <c r="L456" i="30"/>
  <c r="L455" i="30"/>
  <c r="L454" i="30"/>
  <c r="AC11" i="33" l="1"/>
  <c r="P11" i="30"/>
  <c r="P14" i="30"/>
  <c r="T5" i="33" l="1"/>
  <c r="W4" i="33"/>
  <c r="T4" i="33"/>
  <c r="T503" i="33"/>
  <c r="T502" i="33"/>
  <c r="T501" i="33"/>
  <c r="T500" i="33"/>
  <c r="T499" i="33"/>
  <c r="T498" i="33"/>
  <c r="T497" i="33"/>
  <c r="T496" i="33"/>
  <c r="T495" i="33"/>
  <c r="T494" i="33"/>
  <c r="T493" i="33"/>
  <c r="T492" i="33"/>
  <c r="X492" i="33" s="1"/>
  <c r="T491" i="33"/>
  <c r="T490" i="33"/>
  <c r="T489" i="33"/>
  <c r="T488" i="33"/>
  <c r="T487" i="33"/>
  <c r="T486" i="33"/>
  <c r="T485" i="33"/>
  <c r="T484" i="33"/>
  <c r="T483" i="33"/>
  <c r="T482" i="33"/>
  <c r="T481" i="33"/>
  <c r="T480" i="33"/>
  <c r="T479" i="33"/>
  <c r="T478" i="33"/>
  <c r="T477" i="33"/>
  <c r="T476" i="33"/>
  <c r="T475" i="33"/>
  <c r="T474" i="33"/>
  <c r="T473" i="33"/>
  <c r="T472" i="33"/>
  <c r="T471" i="33"/>
  <c r="T470" i="33"/>
  <c r="T469" i="33"/>
  <c r="T468" i="33"/>
  <c r="T467" i="33"/>
  <c r="T466" i="33"/>
  <c r="T465" i="33"/>
  <c r="T464" i="33"/>
  <c r="T463" i="33"/>
  <c r="T462" i="33"/>
  <c r="T461" i="33"/>
  <c r="T460" i="33"/>
  <c r="T459" i="33"/>
  <c r="T458" i="33"/>
  <c r="T457" i="33"/>
  <c r="T456" i="33"/>
  <c r="T455" i="33"/>
  <c r="T454" i="33"/>
  <c r="T453" i="33"/>
  <c r="T452" i="33"/>
  <c r="T451" i="33"/>
  <c r="T450" i="33"/>
  <c r="T449" i="33"/>
  <c r="T448" i="33"/>
  <c r="T447" i="33"/>
  <c r="T446" i="33"/>
  <c r="T445" i="33"/>
  <c r="T444" i="33"/>
  <c r="T443" i="33"/>
  <c r="T442" i="33"/>
  <c r="T441" i="33"/>
  <c r="T440" i="33"/>
  <c r="T439" i="33"/>
  <c r="T438" i="33"/>
  <c r="T437" i="33"/>
  <c r="T436" i="33"/>
  <c r="T435" i="33"/>
  <c r="T434" i="33"/>
  <c r="T433" i="33"/>
  <c r="T432" i="33"/>
  <c r="T431" i="33"/>
  <c r="T430" i="33"/>
  <c r="T429" i="33"/>
  <c r="T428" i="33"/>
  <c r="X428" i="33" s="1"/>
  <c r="T427" i="33"/>
  <c r="T426" i="33"/>
  <c r="T425" i="33"/>
  <c r="T424" i="33"/>
  <c r="T423" i="33"/>
  <c r="T422" i="33"/>
  <c r="T421" i="33"/>
  <c r="T420" i="33"/>
  <c r="T419" i="33"/>
  <c r="T418" i="33"/>
  <c r="T417" i="33"/>
  <c r="T416" i="33"/>
  <c r="T415" i="33"/>
  <c r="T414" i="33"/>
  <c r="T413" i="33"/>
  <c r="T412" i="33"/>
  <c r="T411" i="33"/>
  <c r="T410" i="33"/>
  <c r="T409" i="33"/>
  <c r="T408" i="33"/>
  <c r="T407" i="33"/>
  <c r="T406" i="33"/>
  <c r="T405" i="33"/>
  <c r="T404" i="33"/>
  <c r="T403" i="33"/>
  <c r="T402" i="33"/>
  <c r="T401" i="33"/>
  <c r="T400" i="33"/>
  <c r="T399" i="33"/>
  <c r="T398" i="33"/>
  <c r="T397" i="33"/>
  <c r="T396" i="33"/>
  <c r="T395" i="33"/>
  <c r="T394" i="33"/>
  <c r="T393" i="33"/>
  <c r="T392" i="33"/>
  <c r="T391" i="33"/>
  <c r="T390" i="33"/>
  <c r="T389" i="33"/>
  <c r="T388" i="33"/>
  <c r="T387" i="33"/>
  <c r="T386" i="33"/>
  <c r="T385" i="33"/>
  <c r="T384" i="33"/>
  <c r="T383" i="33"/>
  <c r="T382" i="33"/>
  <c r="T381" i="33"/>
  <c r="T380" i="33"/>
  <c r="T379" i="33"/>
  <c r="T378" i="33"/>
  <c r="T377" i="33"/>
  <c r="T376" i="33"/>
  <c r="T375" i="33"/>
  <c r="T374" i="33"/>
  <c r="T373" i="33"/>
  <c r="T372" i="33"/>
  <c r="T371" i="33"/>
  <c r="T370" i="33"/>
  <c r="T369" i="33"/>
  <c r="T368" i="33"/>
  <c r="T367" i="33"/>
  <c r="T366" i="33"/>
  <c r="T365" i="33"/>
  <c r="T364" i="33"/>
  <c r="X364" i="33" s="1"/>
  <c r="T363" i="33"/>
  <c r="T362" i="33"/>
  <c r="T361" i="33"/>
  <c r="T360" i="33"/>
  <c r="T359" i="33"/>
  <c r="T358" i="33"/>
  <c r="T357" i="33"/>
  <c r="T356" i="33"/>
  <c r="T355" i="33"/>
  <c r="T354" i="33"/>
  <c r="T353" i="33"/>
  <c r="T352" i="33"/>
  <c r="T351" i="33"/>
  <c r="T350" i="33"/>
  <c r="T349" i="33"/>
  <c r="T348" i="33"/>
  <c r="T347" i="33"/>
  <c r="T346" i="33"/>
  <c r="T345" i="33"/>
  <c r="T344" i="33"/>
  <c r="T343" i="33"/>
  <c r="T342" i="33"/>
  <c r="T341" i="33"/>
  <c r="T340" i="33"/>
  <c r="T339" i="33"/>
  <c r="T338" i="33"/>
  <c r="T337" i="33"/>
  <c r="T336" i="33"/>
  <c r="T335" i="33"/>
  <c r="T334" i="33"/>
  <c r="T333" i="33"/>
  <c r="T332" i="33"/>
  <c r="T331" i="33"/>
  <c r="T330" i="33"/>
  <c r="T329" i="33"/>
  <c r="T328" i="33"/>
  <c r="T327" i="33"/>
  <c r="T326" i="33"/>
  <c r="T325" i="33"/>
  <c r="T324" i="33"/>
  <c r="T323" i="33"/>
  <c r="T322" i="33"/>
  <c r="T321" i="33"/>
  <c r="T320" i="33"/>
  <c r="T319" i="33"/>
  <c r="T318" i="33"/>
  <c r="T317" i="33"/>
  <c r="T316" i="33"/>
  <c r="T315" i="33"/>
  <c r="T314" i="33"/>
  <c r="T313" i="33"/>
  <c r="T312" i="33"/>
  <c r="T311" i="33"/>
  <c r="T310" i="33"/>
  <c r="T309" i="33"/>
  <c r="T308" i="33"/>
  <c r="T307" i="33"/>
  <c r="T306" i="33"/>
  <c r="T305" i="33"/>
  <c r="T304" i="33"/>
  <c r="T303" i="33"/>
  <c r="T302" i="33"/>
  <c r="T301" i="33"/>
  <c r="T300" i="33"/>
  <c r="X300" i="33" s="1"/>
  <c r="T299" i="33"/>
  <c r="T298" i="33"/>
  <c r="T297" i="33"/>
  <c r="T296" i="33"/>
  <c r="T295" i="33"/>
  <c r="T294" i="33"/>
  <c r="T293" i="33"/>
  <c r="T292" i="33"/>
  <c r="T291" i="33"/>
  <c r="T290" i="33"/>
  <c r="T289" i="33"/>
  <c r="T288" i="33"/>
  <c r="T287" i="33"/>
  <c r="T286" i="33"/>
  <c r="T285" i="33"/>
  <c r="T284" i="33"/>
  <c r="T283" i="33"/>
  <c r="T282" i="33"/>
  <c r="T281" i="33"/>
  <c r="T280" i="33"/>
  <c r="T279" i="33"/>
  <c r="T278" i="33"/>
  <c r="T277" i="33"/>
  <c r="T276" i="33"/>
  <c r="T275" i="33"/>
  <c r="T274" i="33"/>
  <c r="T273" i="33"/>
  <c r="T272" i="33"/>
  <c r="T271" i="33"/>
  <c r="T270" i="33"/>
  <c r="T269" i="33"/>
  <c r="T268" i="33"/>
  <c r="T267" i="33"/>
  <c r="T266" i="33"/>
  <c r="T265" i="33"/>
  <c r="T264" i="33"/>
  <c r="T263" i="33"/>
  <c r="T262" i="33"/>
  <c r="T261" i="33"/>
  <c r="T260" i="33"/>
  <c r="T259" i="33"/>
  <c r="T258" i="33"/>
  <c r="T257" i="33"/>
  <c r="T256" i="33"/>
  <c r="T255" i="33"/>
  <c r="T254" i="33"/>
  <c r="T253" i="33"/>
  <c r="T252" i="33"/>
  <c r="T251" i="33"/>
  <c r="T250" i="33"/>
  <c r="T249" i="33"/>
  <c r="T248" i="33"/>
  <c r="T247" i="33"/>
  <c r="T246" i="33"/>
  <c r="T245" i="33"/>
  <c r="T244" i="33"/>
  <c r="T243" i="33"/>
  <c r="T242" i="33"/>
  <c r="T241" i="33"/>
  <c r="T240" i="33"/>
  <c r="T239" i="33"/>
  <c r="T238" i="33"/>
  <c r="T237" i="33"/>
  <c r="T236" i="33"/>
  <c r="X236" i="33" s="1"/>
  <c r="T235" i="33"/>
  <c r="T234" i="33"/>
  <c r="T233" i="33"/>
  <c r="T232" i="33"/>
  <c r="T231" i="33"/>
  <c r="T230" i="33"/>
  <c r="T229" i="33"/>
  <c r="T228" i="33"/>
  <c r="T227" i="33"/>
  <c r="T226" i="33"/>
  <c r="T225" i="33"/>
  <c r="T224" i="33"/>
  <c r="T223" i="33"/>
  <c r="T222" i="33"/>
  <c r="T221" i="33"/>
  <c r="T220" i="33"/>
  <c r="T219" i="33"/>
  <c r="T218" i="33"/>
  <c r="T217" i="33"/>
  <c r="T216" i="33"/>
  <c r="T215" i="33"/>
  <c r="T214" i="33"/>
  <c r="T213" i="33"/>
  <c r="T212" i="33"/>
  <c r="T211" i="33"/>
  <c r="T210" i="33"/>
  <c r="T209" i="33"/>
  <c r="T208" i="33"/>
  <c r="T207" i="33"/>
  <c r="T206" i="33"/>
  <c r="T205" i="33"/>
  <c r="T204" i="33"/>
  <c r="T203" i="33"/>
  <c r="T202" i="33"/>
  <c r="T201" i="33"/>
  <c r="T200" i="33"/>
  <c r="T199" i="33"/>
  <c r="T198" i="33"/>
  <c r="T197" i="33"/>
  <c r="T196" i="33"/>
  <c r="T195" i="33"/>
  <c r="T194" i="33"/>
  <c r="T193" i="33"/>
  <c r="T192" i="33"/>
  <c r="T191" i="33"/>
  <c r="T190" i="33"/>
  <c r="T189" i="33"/>
  <c r="T188" i="33"/>
  <c r="T187" i="33"/>
  <c r="T186" i="33"/>
  <c r="T185" i="33"/>
  <c r="T184" i="33"/>
  <c r="T183" i="33"/>
  <c r="T182" i="33"/>
  <c r="T181" i="33"/>
  <c r="T180" i="33"/>
  <c r="T179" i="33"/>
  <c r="T178" i="33"/>
  <c r="T177" i="33"/>
  <c r="T176" i="33"/>
  <c r="T175" i="33"/>
  <c r="T174" i="33"/>
  <c r="T173" i="33"/>
  <c r="T172" i="33"/>
  <c r="X172" i="33" s="1"/>
  <c r="T171" i="33"/>
  <c r="T170" i="33"/>
  <c r="T169" i="33"/>
  <c r="T168" i="33"/>
  <c r="T167" i="33"/>
  <c r="T166" i="33"/>
  <c r="T165" i="33"/>
  <c r="T164" i="33"/>
  <c r="T163" i="33"/>
  <c r="T162" i="33"/>
  <c r="T161" i="33"/>
  <c r="T160" i="33"/>
  <c r="T159" i="33"/>
  <c r="T158" i="33"/>
  <c r="T157" i="33"/>
  <c r="T156" i="33"/>
  <c r="T155" i="33"/>
  <c r="T154" i="33"/>
  <c r="T153" i="33"/>
  <c r="T152" i="33"/>
  <c r="T151" i="33"/>
  <c r="T150" i="33"/>
  <c r="T149" i="33"/>
  <c r="T148" i="33"/>
  <c r="T147" i="33"/>
  <c r="T146" i="33"/>
  <c r="T145" i="33"/>
  <c r="T144" i="33"/>
  <c r="T143" i="33"/>
  <c r="T142" i="33"/>
  <c r="T141" i="33"/>
  <c r="T140" i="33"/>
  <c r="T139" i="33"/>
  <c r="T138" i="33"/>
  <c r="T137" i="33"/>
  <c r="T136" i="33"/>
  <c r="T135" i="33"/>
  <c r="T134" i="33"/>
  <c r="T133" i="33"/>
  <c r="T132" i="33"/>
  <c r="T131" i="33"/>
  <c r="T130" i="33"/>
  <c r="T129" i="33"/>
  <c r="T128" i="33"/>
  <c r="T127" i="33"/>
  <c r="T126" i="33"/>
  <c r="T125" i="33"/>
  <c r="T124" i="33"/>
  <c r="T123" i="33"/>
  <c r="T122" i="33"/>
  <c r="T121" i="33"/>
  <c r="T120" i="33"/>
  <c r="T119" i="33"/>
  <c r="T118" i="33"/>
  <c r="T117" i="33"/>
  <c r="T116" i="33"/>
  <c r="T115" i="33"/>
  <c r="T114" i="33"/>
  <c r="T113" i="33"/>
  <c r="T112" i="33"/>
  <c r="T111" i="33"/>
  <c r="T110" i="33"/>
  <c r="T109" i="33"/>
  <c r="T108" i="33"/>
  <c r="T107" i="33"/>
  <c r="T106" i="33"/>
  <c r="T105" i="33"/>
  <c r="T104" i="33"/>
  <c r="T103" i="33"/>
  <c r="T102" i="33"/>
  <c r="T101" i="33"/>
  <c r="T100" i="33"/>
  <c r="T99" i="33"/>
  <c r="T98" i="33"/>
  <c r="T97" i="33"/>
  <c r="T96" i="33"/>
  <c r="T95" i="33"/>
  <c r="T94" i="33"/>
  <c r="T93" i="33"/>
  <c r="T92" i="33"/>
  <c r="T91" i="33"/>
  <c r="T90" i="33"/>
  <c r="T89" i="33"/>
  <c r="T88" i="33"/>
  <c r="T87" i="33"/>
  <c r="T86" i="33"/>
  <c r="T85" i="33"/>
  <c r="T84" i="33"/>
  <c r="T83" i="33"/>
  <c r="T82" i="33"/>
  <c r="T81" i="33"/>
  <c r="T80" i="33"/>
  <c r="T79" i="33"/>
  <c r="T78" i="33"/>
  <c r="T77" i="33"/>
  <c r="T76" i="33"/>
  <c r="T75" i="33"/>
  <c r="T74" i="33"/>
  <c r="T73" i="33"/>
  <c r="T72" i="33"/>
  <c r="T71" i="33"/>
  <c r="T70" i="33"/>
  <c r="T69" i="33"/>
  <c r="T68" i="33"/>
  <c r="T67" i="33"/>
  <c r="T66" i="33"/>
  <c r="T65" i="33"/>
  <c r="T64" i="33"/>
  <c r="T63" i="33"/>
  <c r="T62" i="33"/>
  <c r="T61" i="33"/>
  <c r="T60" i="33"/>
  <c r="T59" i="33"/>
  <c r="T58" i="33"/>
  <c r="T57" i="33"/>
  <c r="T56" i="33"/>
  <c r="T55" i="33"/>
  <c r="T54" i="33"/>
  <c r="T53" i="33"/>
  <c r="T52" i="33"/>
  <c r="T51" i="33"/>
  <c r="T50" i="33"/>
  <c r="T49" i="33"/>
  <c r="T48" i="33"/>
  <c r="T47" i="33"/>
  <c r="T46" i="33"/>
  <c r="T45" i="33"/>
  <c r="T44" i="33"/>
  <c r="T43" i="33"/>
  <c r="T42" i="33"/>
  <c r="T41" i="33"/>
  <c r="T40" i="33"/>
  <c r="T39" i="33"/>
  <c r="T38" i="33"/>
  <c r="T37" i="33"/>
  <c r="T36" i="33"/>
  <c r="T35" i="33"/>
  <c r="T34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9" i="33"/>
  <c r="T8" i="33"/>
  <c r="T7" i="33"/>
  <c r="T6" i="33"/>
  <c r="W503" i="33"/>
  <c r="W502" i="33"/>
  <c r="W501" i="33"/>
  <c r="W500" i="33"/>
  <c r="W499" i="33"/>
  <c r="W498" i="33"/>
  <c r="W497" i="33"/>
  <c r="W496" i="33"/>
  <c r="W495" i="33"/>
  <c r="W494" i="33"/>
  <c r="W493" i="33"/>
  <c r="W492" i="33"/>
  <c r="W491" i="33"/>
  <c r="W490" i="33"/>
  <c r="W489" i="33"/>
  <c r="W488" i="33"/>
  <c r="W487" i="33"/>
  <c r="W486" i="33"/>
  <c r="W485" i="33"/>
  <c r="W484" i="33"/>
  <c r="W483" i="33"/>
  <c r="W482" i="33"/>
  <c r="W481" i="33"/>
  <c r="W480" i="33"/>
  <c r="W479" i="33"/>
  <c r="W478" i="33"/>
  <c r="W477" i="33"/>
  <c r="W476" i="33"/>
  <c r="W475" i="33"/>
  <c r="W474" i="33"/>
  <c r="W473" i="33"/>
  <c r="W472" i="33"/>
  <c r="W471" i="33"/>
  <c r="W470" i="33"/>
  <c r="W469" i="33"/>
  <c r="W468" i="33"/>
  <c r="W467" i="33"/>
  <c r="W466" i="33"/>
  <c r="W465" i="33"/>
  <c r="W464" i="33"/>
  <c r="W463" i="33"/>
  <c r="W462" i="33"/>
  <c r="W461" i="33"/>
  <c r="W460" i="33"/>
  <c r="W459" i="33"/>
  <c r="W458" i="33"/>
  <c r="W457" i="33"/>
  <c r="W456" i="33"/>
  <c r="W455" i="33"/>
  <c r="W454" i="33"/>
  <c r="W453" i="33"/>
  <c r="W452" i="33"/>
  <c r="W451" i="33"/>
  <c r="W450" i="33"/>
  <c r="W449" i="33"/>
  <c r="W448" i="33"/>
  <c r="W447" i="33"/>
  <c r="W446" i="33"/>
  <c r="W445" i="33"/>
  <c r="W444" i="33"/>
  <c r="W443" i="33"/>
  <c r="W442" i="33"/>
  <c r="W441" i="33"/>
  <c r="W440" i="33"/>
  <c r="W439" i="33"/>
  <c r="W438" i="33"/>
  <c r="W437" i="33"/>
  <c r="W436" i="33"/>
  <c r="W435" i="33"/>
  <c r="W434" i="33"/>
  <c r="W433" i="33"/>
  <c r="W432" i="33"/>
  <c r="W431" i="33"/>
  <c r="W430" i="33"/>
  <c r="W429" i="33"/>
  <c r="W428" i="33"/>
  <c r="W427" i="33"/>
  <c r="W426" i="33"/>
  <c r="W425" i="33"/>
  <c r="W424" i="33"/>
  <c r="W423" i="33"/>
  <c r="W422" i="33"/>
  <c r="W421" i="33"/>
  <c r="W420" i="33"/>
  <c r="W419" i="33"/>
  <c r="W418" i="33"/>
  <c r="W417" i="33"/>
  <c r="W416" i="33"/>
  <c r="W415" i="33"/>
  <c r="W414" i="33"/>
  <c r="W413" i="33"/>
  <c r="W412" i="33"/>
  <c r="W411" i="33"/>
  <c r="W410" i="33"/>
  <c r="W409" i="33"/>
  <c r="W408" i="33"/>
  <c r="W407" i="33"/>
  <c r="W406" i="33"/>
  <c r="W405" i="33"/>
  <c r="W404" i="33"/>
  <c r="W403" i="33"/>
  <c r="W402" i="33"/>
  <c r="W401" i="33"/>
  <c r="W400" i="33"/>
  <c r="W399" i="33"/>
  <c r="W398" i="33"/>
  <c r="W397" i="33"/>
  <c r="W396" i="33"/>
  <c r="W395" i="33"/>
  <c r="W394" i="33"/>
  <c r="W393" i="33"/>
  <c r="W392" i="33"/>
  <c r="W391" i="33"/>
  <c r="W390" i="33"/>
  <c r="W389" i="33"/>
  <c r="W388" i="33"/>
  <c r="W387" i="33"/>
  <c r="W386" i="33"/>
  <c r="W385" i="33"/>
  <c r="W384" i="33"/>
  <c r="W383" i="33"/>
  <c r="W382" i="33"/>
  <c r="W381" i="33"/>
  <c r="W380" i="33"/>
  <c r="W379" i="33"/>
  <c r="W378" i="33"/>
  <c r="W377" i="33"/>
  <c r="W376" i="33"/>
  <c r="W375" i="33"/>
  <c r="W374" i="33"/>
  <c r="W373" i="33"/>
  <c r="W372" i="33"/>
  <c r="W371" i="33"/>
  <c r="W370" i="33"/>
  <c r="W369" i="33"/>
  <c r="W368" i="33"/>
  <c r="W367" i="33"/>
  <c r="W366" i="33"/>
  <c r="W365" i="33"/>
  <c r="W364" i="33"/>
  <c r="W363" i="33"/>
  <c r="W362" i="33"/>
  <c r="W361" i="33"/>
  <c r="W360" i="33"/>
  <c r="W359" i="33"/>
  <c r="W358" i="33"/>
  <c r="W357" i="33"/>
  <c r="W356" i="33"/>
  <c r="W355" i="33"/>
  <c r="W354" i="33"/>
  <c r="W353" i="33"/>
  <c r="W352" i="33"/>
  <c r="W351" i="33"/>
  <c r="W350" i="33"/>
  <c r="W349" i="33"/>
  <c r="W348" i="33"/>
  <c r="W347" i="33"/>
  <c r="W346" i="33"/>
  <c r="W345" i="33"/>
  <c r="W344" i="33"/>
  <c r="W343" i="33"/>
  <c r="W342" i="33"/>
  <c r="W341" i="33"/>
  <c r="W340" i="33"/>
  <c r="W339" i="33"/>
  <c r="W338" i="33"/>
  <c r="W337" i="33"/>
  <c r="W336" i="33"/>
  <c r="W335" i="33"/>
  <c r="W334" i="33"/>
  <c r="W333" i="33"/>
  <c r="W332" i="33"/>
  <c r="W331" i="33"/>
  <c r="W330" i="33"/>
  <c r="W329" i="33"/>
  <c r="W328" i="33"/>
  <c r="W327" i="33"/>
  <c r="W326" i="33"/>
  <c r="W325" i="33"/>
  <c r="W324" i="33"/>
  <c r="W323" i="33"/>
  <c r="W322" i="33"/>
  <c r="W321" i="33"/>
  <c r="W320" i="33"/>
  <c r="W319" i="33"/>
  <c r="W318" i="33"/>
  <c r="W317" i="33"/>
  <c r="W316" i="33"/>
  <c r="W315" i="33"/>
  <c r="W314" i="33"/>
  <c r="W313" i="33"/>
  <c r="W312" i="33"/>
  <c r="W311" i="33"/>
  <c r="W310" i="33"/>
  <c r="W309" i="33"/>
  <c r="W308" i="33"/>
  <c r="W307" i="33"/>
  <c r="W306" i="33"/>
  <c r="W305" i="33"/>
  <c r="W304" i="33"/>
  <c r="W303" i="33"/>
  <c r="W302" i="33"/>
  <c r="W301" i="33"/>
  <c r="W300" i="33"/>
  <c r="W299" i="33"/>
  <c r="W298" i="33"/>
  <c r="W297" i="33"/>
  <c r="W296" i="33"/>
  <c r="W295" i="33"/>
  <c r="W294" i="33"/>
  <c r="W293" i="33"/>
  <c r="W292" i="33"/>
  <c r="W291" i="33"/>
  <c r="W290" i="33"/>
  <c r="W289" i="33"/>
  <c r="W288" i="33"/>
  <c r="W287" i="33"/>
  <c r="W286" i="33"/>
  <c r="W285" i="33"/>
  <c r="W284" i="33"/>
  <c r="W283" i="33"/>
  <c r="W282" i="33"/>
  <c r="W281" i="33"/>
  <c r="W280" i="33"/>
  <c r="W279" i="33"/>
  <c r="W278" i="33"/>
  <c r="W277" i="33"/>
  <c r="W276" i="33"/>
  <c r="W275" i="33"/>
  <c r="W274" i="33"/>
  <c r="W273" i="33"/>
  <c r="W272" i="33"/>
  <c r="W271" i="33"/>
  <c r="W270" i="33"/>
  <c r="W269" i="33"/>
  <c r="W268" i="33"/>
  <c r="W267" i="33"/>
  <c r="W266" i="33"/>
  <c r="W265" i="33"/>
  <c r="W264" i="33"/>
  <c r="W263" i="33"/>
  <c r="W262" i="33"/>
  <c r="W261" i="33"/>
  <c r="W260" i="33"/>
  <c r="W259" i="33"/>
  <c r="W258" i="33"/>
  <c r="W257" i="33"/>
  <c r="W256" i="33"/>
  <c r="W255" i="33"/>
  <c r="W254" i="33"/>
  <c r="W253" i="33"/>
  <c r="W252" i="33"/>
  <c r="W251" i="33"/>
  <c r="W250" i="33"/>
  <c r="W249" i="33"/>
  <c r="W248" i="33"/>
  <c r="W247" i="33"/>
  <c r="W246" i="33"/>
  <c r="W245" i="33"/>
  <c r="W244" i="33"/>
  <c r="W243" i="33"/>
  <c r="W242" i="33"/>
  <c r="W241" i="33"/>
  <c r="W240" i="33"/>
  <c r="W239" i="33"/>
  <c r="W238" i="33"/>
  <c r="W237" i="33"/>
  <c r="W236" i="33"/>
  <c r="W235" i="33"/>
  <c r="W234" i="33"/>
  <c r="W233" i="33"/>
  <c r="W232" i="33"/>
  <c r="W231" i="33"/>
  <c r="W230" i="33"/>
  <c r="W229" i="33"/>
  <c r="W228" i="33"/>
  <c r="W227" i="33"/>
  <c r="W226" i="33"/>
  <c r="W225" i="33"/>
  <c r="W224" i="33"/>
  <c r="W223" i="33"/>
  <c r="W222" i="33"/>
  <c r="W221" i="33"/>
  <c r="W220" i="33"/>
  <c r="W219" i="33"/>
  <c r="W218" i="33"/>
  <c r="W217" i="33"/>
  <c r="W216" i="33"/>
  <c r="W215" i="33"/>
  <c r="W214" i="33"/>
  <c r="W213" i="33"/>
  <c r="W212" i="33"/>
  <c r="W211" i="33"/>
  <c r="W210" i="33"/>
  <c r="W209" i="33"/>
  <c r="W208" i="33"/>
  <c r="W207" i="33"/>
  <c r="W206" i="33"/>
  <c r="W205" i="33"/>
  <c r="W204" i="33"/>
  <c r="W203" i="33"/>
  <c r="W202" i="33"/>
  <c r="W201" i="33"/>
  <c r="W200" i="33"/>
  <c r="W199" i="33"/>
  <c r="W198" i="33"/>
  <c r="W197" i="33"/>
  <c r="W196" i="33"/>
  <c r="W195" i="33"/>
  <c r="W194" i="33"/>
  <c r="W193" i="33"/>
  <c r="W192" i="33"/>
  <c r="W191" i="33"/>
  <c r="W190" i="33"/>
  <c r="W189" i="33"/>
  <c r="W188" i="33"/>
  <c r="W187" i="33"/>
  <c r="W186" i="33"/>
  <c r="W185" i="33"/>
  <c r="W184" i="33"/>
  <c r="W183" i="33"/>
  <c r="W182" i="33"/>
  <c r="W181" i="33"/>
  <c r="W180" i="33"/>
  <c r="W179" i="33"/>
  <c r="W178" i="33"/>
  <c r="W177" i="33"/>
  <c r="W176" i="33"/>
  <c r="W175" i="33"/>
  <c r="W174" i="33"/>
  <c r="W173" i="33"/>
  <c r="W172" i="33"/>
  <c r="W171" i="33"/>
  <c r="W170" i="33"/>
  <c r="W169" i="33"/>
  <c r="W168" i="33"/>
  <c r="W167" i="33"/>
  <c r="W166" i="33"/>
  <c r="W165" i="33"/>
  <c r="W164" i="33"/>
  <c r="W163" i="33"/>
  <c r="W162" i="33"/>
  <c r="W161" i="33"/>
  <c r="W160" i="33"/>
  <c r="W159" i="33"/>
  <c r="W158" i="33"/>
  <c r="W157" i="33"/>
  <c r="W156" i="33"/>
  <c r="W155" i="33"/>
  <c r="W154" i="33"/>
  <c r="W153" i="33"/>
  <c r="W152" i="33"/>
  <c r="W151" i="33"/>
  <c r="W150" i="33"/>
  <c r="W149" i="33"/>
  <c r="W148" i="33"/>
  <c r="W147" i="33"/>
  <c r="W146" i="33"/>
  <c r="W145" i="33"/>
  <c r="W144" i="33"/>
  <c r="W143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7" i="33"/>
  <c r="W126" i="33"/>
  <c r="W125" i="33"/>
  <c r="W124" i="33"/>
  <c r="W123" i="33"/>
  <c r="W122" i="33"/>
  <c r="W121" i="33"/>
  <c r="W120" i="33"/>
  <c r="W119" i="33"/>
  <c r="W118" i="33"/>
  <c r="W117" i="33"/>
  <c r="W116" i="33"/>
  <c r="W115" i="33"/>
  <c r="W114" i="33"/>
  <c r="W113" i="33"/>
  <c r="W112" i="33"/>
  <c r="W111" i="33"/>
  <c r="W110" i="33"/>
  <c r="W109" i="33"/>
  <c r="W108" i="33"/>
  <c r="W107" i="33"/>
  <c r="W106" i="33"/>
  <c r="W105" i="33"/>
  <c r="W104" i="33"/>
  <c r="W103" i="33"/>
  <c r="W102" i="33"/>
  <c r="W101" i="33"/>
  <c r="W100" i="33"/>
  <c r="W99" i="33"/>
  <c r="W98" i="33"/>
  <c r="W97" i="33"/>
  <c r="W96" i="33"/>
  <c r="W95" i="33"/>
  <c r="W94" i="33"/>
  <c r="W93" i="33"/>
  <c r="W92" i="33"/>
  <c r="W91" i="33"/>
  <c r="W90" i="33"/>
  <c r="W89" i="33"/>
  <c r="W88" i="33"/>
  <c r="W87" i="33"/>
  <c r="W86" i="33"/>
  <c r="W85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W54" i="33"/>
  <c r="W53" i="33"/>
  <c r="W52" i="33"/>
  <c r="W51" i="33"/>
  <c r="W50" i="33"/>
  <c r="W49" i="33"/>
  <c r="W48" i="33"/>
  <c r="W47" i="33"/>
  <c r="W46" i="33"/>
  <c r="W45" i="33"/>
  <c r="W44" i="33"/>
  <c r="W43" i="33"/>
  <c r="W42" i="33"/>
  <c r="W41" i="33"/>
  <c r="W40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W6" i="33"/>
  <c r="AD5" i="33"/>
  <c r="AD6" i="33" s="1"/>
  <c r="AD7" i="33" s="1"/>
  <c r="AD8" i="33" s="1"/>
  <c r="W5" i="33"/>
  <c r="X336" i="33" l="1"/>
  <c r="X344" i="33"/>
  <c r="X352" i="33"/>
  <c r="X360" i="33"/>
  <c r="X368" i="33"/>
  <c r="X376" i="33"/>
  <c r="X384" i="33"/>
  <c r="X388" i="33"/>
  <c r="X404" i="33"/>
  <c r="X408" i="33"/>
  <c r="X416" i="33"/>
  <c r="X424" i="33"/>
  <c r="X432" i="33"/>
  <c r="X440" i="33"/>
  <c r="X448" i="33"/>
  <c r="X456" i="33"/>
  <c r="X464" i="33"/>
  <c r="X472" i="33"/>
  <c r="X484" i="33"/>
  <c r="X500" i="33"/>
  <c r="X340" i="33"/>
  <c r="X356" i="33"/>
  <c r="X372" i="33"/>
  <c r="X392" i="33"/>
  <c r="X400" i="33"/>
  <c r="X420" i="33"/>
  <c r="X436" i="33"/>
  <c r="X452" i="33"/>
  <c r="X468" i="33"/>
  <c r="X480" i="33"/>
  <c r="X488" i="33"/>
  <c r="X496" i="33"/>
  <c r="Y390" i="33"/>
  <c r="Y454" i="33"/>
  <c r="X75" i="33"/>
  <c r="X124" i="33"/>
  <c r="X140" i="33"/>
  <c r="X156" i="33"/>
  <c r="X188" i="33"/>
  <c r="X204" i="33"/>
  <c r="X220" i="33"/>
  <c r="X252" i="33"/>
  <c r="X268" i="33"/>
  <c r="X284" i="33"/>
  <c r="X316" i="33"/>
  <c r="X332" i="33"/>
  <c r="X348" i="33"/>
  <c r="X380" i="33"/>
  <c r="X396" i="33"/>
  <c r="X412" i="33"/>
  <c r="X444" i="33"/>
  <c r="X460" i="33"/>
  <c r="X476" i="33"/>
  <c r="X100" i="33"/>
  <c r="X116" i="33"/>
  <c r="X120" i="33"/>
  <c r="X132" i="33"/>
  <c r="X136" i="33"/>
  <c r="X144" i="33"/>
  <c r="X148" i="33"/>
  <c r="X152" i="33"/>
  <c r="X164" i="33"/>
  <c r="X168" i="33"/>
  <c r="X180" i="33"/>
  <c r="X184" i="33"/>
  <c r="X196" i="33"/>
  <c r="X200" i="33"/>
  <c r="X208" i="33"/>
  <c r="X212" i="33"/>
  <c r="X216" i="33"/>
  <c r="X228" i="33"/>
  <c r="X232" i="33"/>
  <c r="X244" i="33"/>
  <c r="X248" i="33"/>
  <c r="X260" i="33"/>
  <c r="X264" i="33"/>
  <c r="X272" i="33"/>
  <c r="X276" i="33"/>
  <c r="X280" i="33"/>
  <c r="X292" i="33"/>
  <c r="X296" i="33"/>
  <c r="X308" i="33"/>
  <c r="X312" i="33"/>
  <c r="X324" i="33"/>
  <c r="Y328" i="33"/>
  <c r="X31" i="33"/>
  <c r="X83" i="33"/>
  <c r="Y13" i="33"/>
  <c r="Y89" i="33"/>
  <c r="Y105" i="33"/>
  <c r="Y317" i="33"/>
  <c r="Y272" i="33"/>
  <c r="Y17" i="33"/>
  <c r="X17" i="33"/>
  <c r="Y29" i="33"/>
  <c r="X29" i="33"/>
  <c r="Y41" i="33"/>
  <c r="X41" i="33"/>
  <c r="Y53" i="33"/>
  <c r="X53" i="33"/>
  <c r="Y65" i="33"/>
  <c r="X65" i="33"/>
  <c r="Y77" i="33"/>
  <c r="X77" i="33"/>
  <c r="Y117" i="33"/>
  <c r="X117" i="33"/>
  <c r="Y129" i="33"/>
  <c r="X129" i="33"/>
  <c r="Y141" i="33"/>
  <c r="X141" i="33"/>
  <c r="Y157" i="33"/>
  <c r="X157" i="33"/>
  <c r="Y169" i="33"/>
  <c r="X169" i="33"/>
  <c r="Y181" i="33"/>
  <c r="X181" i="33"/>
  <c r="Y193" i="33"/>
  <c r="X193" i="33"/>
  <c r="Y205" i="33"/>
  <c r="X205" i="33"/>
  <c r="Y217" i="33"/>
  <c r="X217" i="33"/>
  <c r="Y229" i="33"/>
  <c r="X229" i="33"/>
  <c r="Y241" i="33"/>
  <c r="X241" i="33"/>
  <c r="Y253" i="33"/>
  <c r="X253" i="33"/>
  <c r="Y265" i="33"/>
  <c r="X265" i="33"/>
  <c r="Y277" i="33"/>
  <c r="X277" i="33"/>
  <c r="Y285" i="33"/>
  <c r="X285" i="33"/>
  <c r="Y293" i="33"/>
  <c r="X293" i="33"/>
  <c r="Y305" i="33"/>
  <c r="X305" i="33"/>
  <c r="Y313" i="33"/>
  <c r="X313" i="33"/>
  <c r="X105" i="33"/>
  <c r="Y18" i="33"/>
  <c r="X18" i="33"/>
  <c r="Y22" i="33"/>
  <c r="X22" i="33"/>
  <c r="Y26" i="33"/>
  <c r="X26" i="33"/>
  <c r="Y30" i="33"/>
  <c r="X30" i="33"/>
  <c r="Y34" i="33"/>
  <c r="X34" i="33"/>
  <c r="Y38" i="33"/>
  <c r="X38" i="33"/>
  <c r="Y42" i="33"/>
  <c r="X42" i="33"/>
  <c r="Y46" i="33"/>
  <c r="X46" i="33"/>
  <c r="Y50" i="33"/>
  <c r="X50" i="33"/>
  <c r="Y54" i="33"/>
  <c r="X54" i="33"/>
  <c r="Y58" i="33"/>
  <c r="X58" i="33"/>
  <c r="Y62" i="33"/>
  <c r="X62" i="33"/>
  <c r="Y66" i="33"/>
  <c r="X66" i="33"/>
  <c r="Y70" i="33"/>
  <c r="X70" i="33"/>
  <c r="Y74" i="33"/>
  <c r="X74" i="33"/>
  <c r="Y78" i="33"/>
  <c r="X78" i="33"/>
  <c r="Y82" i="33"/>
  <c r="X82" i="33"/>
  <c r="Y86" i="33"/>
  <c r="X86" i="33"/>
  <c r="Y90" i="33"/>
  <c r="X90" i="33"/>
  <c r="Y94" i="33"/>
  <c r="X94" i="33"/>
  <c r="Y98" i="33"/>
  <c r="X98" i="33"/>
  <c r="Y102" i="33"/>
  <c r="X102" i="33"/>
  <c r="Y106" i="33"/>
  <c r="X106" i="33"/>
  <c r="Y110" i="33"/>
  <c r="X110" i="33"/>
  <c r="Y114" i="33"/>
  <c r="X114" i="33"/>
  <c r="Y118" i="33"/>
  <c r="X118" i="33"/>
  <c r="Y122" i="33"/>
  <c r="X122" i="33"/>
  <c r="Y126" i="33"/>
  <c r="X126" i="33"/>
  <c r="Y130" i="33"/>
  <c r="X130" i="33"/>
  <c r="Y134" i="33"/>
  <c r="X134" i="33"/>
  <c r="Y138" i="33"/>
  <c r="X138" i="33"/>
  <c r="Y142" i="33"/>
  <c r="X142" i="33"/>
  <c r="Y146" i="33"/>
  <c r="X146" i="33"/>
  <c r="Y150" i="33"/>
  <c r="X150" i="33"/>
  <c r="Y154" i="33"/>
  <c r="X154" i="33"/>
  <c r="Y158" i="33"/>
  <c r="X158" i="33"/>
  <c r="Y162" i="33"/>
  <c r="X162" i="33"/>
  <c r="Y166" i="33"/>
  <c r="X166" i="33"/>
  <c r="Y170" i="33"/>
  <c r="X170" i="33"/>
  <c r="Y174" i="33"/>
  <c r="X174" i="33"/>
  <c r="Y178" i="33"/>
  <c r="X178" i="33"/>
  <c r="Y182" i="33"/>
  <c r="X182" i="33"/>
  <c r="Y186" i="33"/>
  <c r="X186" i="33"/>
  <c r="Y190" i="33"/>
  <c r="X190" i="33"/>
  <c r="Y194" i="33"/>
  <c r="X194" i="33"/>
  <c r="Y198" i="33"/>
  <c r="X198" i="33"/>
  <c r="Y202" i="33"/>
  <c r="X202" i="33"/>
  <c r="Y206" i="33"/>
  <c r="X206" i="33"/>
  <c r="Y210" i="33"/>
  <c r="X210" i="33"/>
  <c r="Y214" i="33"/>
  <c r="X214" i="33"/>
  <c r="Y218" i="33"/>
  <c r="X218" i="33"/>
  <c r="Y222" i="33"/>
  <c r="X222" i="33"/>
  <c r="Y226" i="33"/>
  <c r="X226" i="33"/>
  <c r="Y230" i="33"/>
  <c r="X230" i="33"/>
  <c r="Y234" i="33"/>
  <c r="X234" i="33"/>
  <c r="Y238" i="33"/>
  <c r="X238" i="33"/>
  <c r="Y242" i="33"/>
  <c r="X242" i="33"/>
  <c r="Y246" i="33"/>
  <c r="X246" i="33"/>
  <c r="Y250" i="33"/>
  <c r="X250" i="33"/>
  <c r="Y254" i="33"/>
  <c r="X254" i="33"/>
  <c r="Y258" i="33"/>
  <c r="X258" i="33"/>
  <c r="Y262" i="33"/>
  <c r="X262" i="33"/>
  <c r="Y266" i="33"/>
  <c r="X266" i="33"/>
  <c r="Y270" i="33"/>
  <c r="X270" i="33"/>
  <c r="Y274" i="33"/>
  <c r="X274" i="33"/>
  <c r="Y278" i="33"/>
  <c r="X278" i="33"/>
  <c r="Y282" i="33"/>
  <c r="X282" i="33"/>
  <c r="Y286" i="33"/>
  <c r="X286" i="33"/>
  <c r="Y290" i="33"/>
  <c r="X290" i="33"/>
  <c r="Y294" i="33"/>
  <c r="X294" i="33"/>
  <c r="Y298" i="33"/>
  <c r="X298" i="33"/>
  <c r="Y302" i="33"/>
  <c r="X302" i="33"/>
  <c r="Y306" i="33"/>
  <c r="X306" i="33"/>
  <c r="Y310" i="33"/>
  <c r="X310" i="33"/>
  <c r="Y314" i="33"/>
  <c r="X314" i="33"/>
  <c r="Y318" i="33"/>
  <c r="X318" i="33"/>
  <c r="Y322" i="33"/>
  <c r="X322" i="33"/>
  <c r="Y326" i="33"/>
  <c r="X326" i="33"/>
  <c r="Y330" i="33"/>
  <c r="X330" i="33"/>
  <c r="Y334" i="33"/>
  <c r="X334" i="33"/>
  <c r="Y338" i="33"/>
  <c r="X338" i="33"/>
  <c r="Y342" i="33"/>
  <c r="X342" i="33"/>
  <c r="Y346" i="33"/>
  <c r="X346" i="33"/>
  <c r="Y350" i="33"/>
  <c r="X350" i="33"/>
  <c r="Y354" i="33"/>
  <c r="X354" i="33"/>
  <c r="X358" i="33"/>
  <c r="Y362" i="33"/>
  <c r="X362" i="33"/>
  <c r="Y366" i="33"/>
  <c r="X366" i="33"/>
  <c r="X370" i="33"/>
  <c r="Y370" i="33"/>
  <c r="X374" i="33"/>
  <c r="Y378" i="33"/>
  <c r="X378" i="33"/>
  <c r="Y382" i="33"/>
  <c r="X382" i="33"/>
  <c r="X386" i="33"/>
  <c r="Y386" i="33"/>
  <c r="X390" i="33"/>
  <c r="Y394" i="33"/>
  <c r="X394" i="33"/>
  <c r="Y398" i="33"/>
  <c r="X398" i="33"/>
  <c r="X402" i="33"/>
  <c r="Y402" i="33"/>
  <c r="X406" i="33"/>
  <c r="Y410" i="33"/>
  <c r="X410" i="33"/>
  <c r="Y414" i="33"/>
  <c r="X414" i="33"/>
  <c r="X418" i="33"/>
  <c r="Y418" i="33"/>
  <c r="X422" i="33"/>
  <c r="Y426" i="33"/>
  <c r="X426" i="33"/>
  <c r="Y430" i="33"/>
  <c r="X430" i="33"/>
  <c r="X434" i="33"/>
  <c r="Y434" i="33"/>
  <c r="X438" i="33"/>
  <c r="Y442" i="33"/>
  <c r="X442" i="33"/>
  <c r="Y446" i="33"/>
  <c r="X446" i="33"/>
  <c r="X450" i="33"/>
  <c r="Y450" i="33"/>
  <c r="X454" i="33"/>
  <c r="Y458" i="33"/>
  <c r="X458" i="33"/>
  <c r="Y462" i="33"/>
  <c r="X462" i="33"/>
  <c r="X466" i="33"/>
  <c r="Y466" i="33"/>
  <c r="X470" i="33"/>
  <c r="Y474" i="33"/>
  <c r="X474" i="33"/>
  <c r="Y478" i="33"/>
  <c r="X478" i="33"/>
  <c r="X482" i="33"/>
  <c r="Y482" i="33"/>
  <c r="X486" i="33"/>
  <c r="Y490" i="33"/>
  <c r="X490" i="33"/>
  <c r="Y494" i="33"/>
  <c r="X494" i="33"/>
  <c r="X498" i="33"/>
  <c r="Y498" i="33"/>
  <c r="X502" i="33"/>
  <c r="X328" i="33"/>
  <c r="Y502" i="33"/>
  <c r="Y438" i="33"/>
  <c r="Y374" i="33"/>
  <c r="Y208" i="33"/>
  <c r="Y21" i="33"/>
  <c r="X21" i="33"/>
  <c r="Y37" i="33"/>
  <c r="X37" i="33"/>
  <c r="Y49" i="33"/>
  <c r="X49" i="33"/>
  <c r="Y61" i="33"/>
  <c r="X61" i="33"/>
  <c r="Y73" i="33"/>
  <c r="X73" i="33"/>
  <c r="Y85" i="33"/>
  <c r="X85" i="33"/>
  <c r="Y97" i="33"/>
  <c r="X97" i="33"/>
  <c r="Y101" i="33"/>
  <c r="X101" i="33"/>
  <c r="Y113" i="33"/>
  <c r="X113" i="33"/>
  <c r="Y125" i="33"/>
  <c r="X125" i="33"/>
  <c r="Y137" i="33"/>
  <c r="X137" i="33"/>
  <c r="Y149" i="33"/>
  <c r="X149" i="33"/>
  <c r="Y161" i="33"/>
  <c r="X161" i="33"/>
  <c r="Y173" i="33"/>
  <c r="X173" i="33"/>
  <c r="Y185" i="33"/>
  <c r="X185" i="33"/>
  <c r="Y197" i="33"/>
  <c r="X197" i="33"/>
  <c r="Y209" i="33"/>
  <c r="X209" i="33"/>
  <c r="Y221" i="33"/>
  <c r="X221" i="33"/>
  <c r="Y233" i="33"/>
  <c r="X233" i="33"/>
  <c r="Y245" i="33"/>
  <c r="X245" i="33"/>
  <c r="Y257" i="33"/>
  <c r="X257" i="33"/>
  <c r="Y269" i="33"/>
  <c r="X269" i="33"/>
  <c r="Y297" i="33"/>
  <c r="X297" i="33"/>
  <c r="Y19" i="33"/>
  <c r="X19" i="33"/>
  <c r="Y23" i="33"/>
  <c r="X23" i="33"/>
  <c r="Y27" i="33"/>
  <c r="X27" i="33"/>
  <c r="Y31" i="33"/>
  <c r="Y35" i="33"/>
  <c r="X35" i="33"/>
  <c r="Y39" i="33"/>
  <c r="X39" i="33"/>
  <c r="Y43" i="33"/>
  <c r="X43" i="33"/>
  <c r="Y47" i="33"/>
  <c r="Y51" i="33"/>
  <c r="X51" i="33"/>
  <c r="Y55" i="33"/>
  <c r="X55" i="33"/>
  <c r="Y59" i="33"/>
  <c r="X59" i="33"/>
  <c r="Y63" i="33"/>
  <c r="Y67" i="33"/>
  <c r="X67" i="33"/>
  <c r="Y71" i="33"/>
  <c r="X71" i="33"/>
  <c r="Y75" i="33"/>
  <c r="Y79" i="33"/>
  <c r="X79" i="33"/>
  <c r="Y83" i="33"/>
  <c r="Y87" i="33"/>
  <c r="X87" i="33"/>
  <c r="Y91" i="33"/>
  <c r="X91" i="33"/>
  <c r="Y95" i="33"/>
  <c r="Y99" i="33"/>
  <c r="X99" i="33"/>
  <c r="Y103" i="33"/>
  <c r="X103" i="33"/>
  <c r="Y107" i="33"/>
  <c r="X107" i="33"/>
  <c r="Y111" i="33"/>
  <c r="Y115" i="33"/>
  <c r="X115" i="33"/>
  <c r="Y119" i="33"/>
  <c r="X119" i="33"/>
  <c r="Y123" i="33"/>
  <c r="X123" i="33"/>
  <c r="Y127" i="33"/>
  <c r="X127" i="33"/>
  <c r="Y131" i="33"/>
  <c r="X131" i="33"/>
  <c r="Y135" i="33"/>
  <c r="X135" i="33"/>
  <c r="Y139" i="33"/>
  <c r="X139" i="33"/>
  <c r="Y143" i="33"/>
  <c r="X143" i="33"/>
  <c r="Y147" i="33"/>
  <c r="X147" i="33"/>
  <c r="Y151" i="33"/>
  <c r="X151" i="33"/>
  <c r="Y155" i="33"/>
  <c r="X155" i="33"/>
  <c r="Y159" i="33"/>
  <c r="X159" i="33"/>
  <c r="Y163" i="33"/>
  <c r="X163" i="33"/>
  <c r="Y167" i="33"/>
  <c r="X167" i="33"/>
  <c r="Y171" i="33"/>
  <c r="X171" i="33"/>
  <c r="Y175" i="33"/>
  <c r="X175" i="33"/>
  <c r="Y179" i="33"/>
  <c r="X179" i="33"/>
  <c r="Y183" i="33"/>
  <c r="X183" i="33"/>
  <c r="Y187" i="33"/>
  <c r="X187" i="33"/>
  <c r="Y191" i="33"/>
  <c r="X191" i="33"/>
  <c r="Y195" i="33"/>
  <c r="X195" i="33"/>
  <c r="Y199" i="33"/>
  <c r="X199" i="33"/>
  <c r="Y203" i="33"/>
  <c r="X203" i="33"/>
  <c r="Y207" i="33"/>
  <c r="X207" i="33"/>
  <c r="Y211" i="33"/>
  <c r="X211" i="33"/>
  <c r="Y215" i="33"/>
  <c r="X215" i="33"/>
  <c r="Y219" i="33"/>
  <c r="X219" i="33"/>
  <c r="Y223" i="33"/>
  <c r="X223" i="33"/>
  <c r="Y227" i="33"/>
  <c r="X227" i="33"/>
  <c r="Y231" i="33"/>
  <c r="X231" i="33"/>
  <c r="Y235" i="33"/>
  <c r="X235" i="33"/>
  <c r="Y239" i="33"/>
  <c r="X239" i="33"/>
  <c r="Y243" i="33"/>
  <c r="X243" i="33"/>
  <c r="Y247" i="33"/>
  <c r="X247" i="33"/>
  <c r="Y251" i="33"/>
  <c r="X251" i="33"/>
  <c r="Y255" i="33"/>
  <c r="X255" i="33"/>
  <c r="Y259" i="33"/>
  <c r="X259" i="33"/>
  <c r="Y263" i="33"/>
  <c r="X263" i="33"/>
  <c r="Y267" i="33"/>
  <c r="X267" i="33"/>
  <c r="Y271" i="33"/>
  <c r="X271" i="33"/>
  <c r="Y275" i="33"/>
  <c r="X275" i="33"/>
  <c r="Y279" i="33"/>
  <c r="X279" i="33"/>
  <c r="Y283" i="33"/>
  <c r="X283" i="33"/>
  <c r="Y287" i="33"/>
  <c r="X287" i="33"/>
  <c r="Y291" i="33"/>
  <c r="X291" i="33"/>
  <c r="Y295" i="33"/>
  <c r="X295" i="33"/>
  <c r="Y299" i="33"/>
  <c r="X299" i="33"/>
  <c r="Y303" i="33"/>
  <c r="X303" i="33"/>
  <c r="Y307" i="33"/>
  <c r="X307" i="33"/>
  <c r="Y311" i="33"/>
  <c r="X311" i="33"/>
  <c r="Y315" i="33"/>
  <c r="X315" i="33"/>
  <c r="X95" i="33"/>
  <c r="X63" i="33"/>
  <c r="Y486" i="33"/>
  <c r="Y422" i="33"/>
  <c r="Y358" i="33"/>
  <c r="Y144" i="33"/>
  <c r="Y25" i="33"/>
  <c r="X25" i="33"/>
  <c r="Y33" i="33"/>
  <c r="X33" i="33"/>
  <c r="Y45" i="33"/>
  <c r="X45" i="33"/>
  <c r="Y57" i="33"/>
  <c r="X57" i="33"/>
  <c r="Y69" i="33"/>
  <c r="X69" i="33"/>
  <c r="Y81" i="33"/>
  <c r="X81" i="33"/>
  <c r="Y93" i="33"/>
  <c r="X93" i="33"/>
  <c r="Y109" i="33"/>
  <c r="X109" i="33"/>
  <c r="Y121" i="33"/>
  <c r="X121" i="33"/>
  <c r="Y133" i="33"/>
  <c r="X133" i="33"/>
  <c r="Y145" i="33"/>
  <c r="X145" i="33"/>
  <c r="Y153" i="33"/>
  <c r="X153" i="33"/>
  <c r="Y165" i="33"/>
  <c r="X165" i="33"/>
  <c r="Y177" i="33"/>
  <c r="X177" i="33"/>
  <c r="Y189" i="33"/>
  <c r="X189" i="33"/>
  <c r="Y201" i="33"/>
  <c r="X201" i="33"/>
  <c r="Y213" i="33"/>
  <c r="X213" i="33"/>
  <c r="Y225" i="33"/>
  <c r="X225" i="33"/>
  <c r="Y237" i="33"/>
  <c r="X237" i="33"/>
  <c r="Y249" i="33"/>
  <c r="X249" i="33"/>
  <c r="Y261" i="33"/>
  <c r="X261" i="33"/>
  <c r="Y273" i="33"/>
  <c r="X273" i="33"/>
  <c r="Y281" i="33"/>
  <c r="X281" i="33"/>
  <c r="Y289" i="33"/>
  <c r="X289" i="33"/>
  <c r="Y301" i="33"/>
  <c r="X301" i="33"/>
  <c r="Y309" i="33"/>
  <c r="X309" i="33"/>
  <c r="Y20" i="33"/>
  <c r="X20" i="33"/>
  <c r="X24" i="33"/>
  <c r="Y24" i="33"/>
  <c r="X28" i="33"/>
  <c r="Y28" i="33"/>
  <c r="X32" i="33"/>
  <c r="Y32" i="33"/>
  <c r="Y36" i="33"/>
  <c r="X36" i="33"/>
  <c r="X40" i="33"/>
  <c r="Y40" i="33"/>
  <c r="X44" i="33"/>
  <c r="Y44" i="33"/>
  <c r="X48" i="33"/>
  <c r="Y48" i="33"/>
  <c r="Y52" i="33"/>
  <c r="X52" i="33"/>
  <c r="X56" i="33"/>
  <c r="Y56" i="33"/>
  <c r="X60" i="33"/>
  <c r="Y60" i="33"/>
  <c r="X64" i="33"/>
  <c r="Y64" i="33"/>
  <c r="Y68" i="33"/>
  <c r="X68" i="33"/>
  <c r="Y72" i="33"/>
  <c r="X72" i="33"/>
  <c r="Y76" i="33"/>
  <c r="X76" i="33"/>
  <c r="X80" i="33"/>
  <c r="Y84" i="33"/>
  <c r="X84" i="33"/>
  <c r="Y88" i="33"/>
  <c r="X88" i="33"/>
  <c r="Y92" i="33"/>
  <c r="X92" i="33"/>
  <c r="Y96" i="33"/>
  <c r="X96" i="33"/>
  <c r="Y100" i="33"/>
  <c r="Y104" i="33"/>
  <c r="X104" i="33"/>
  <c r="Y108" i="33"/>
  <c r="X108" i="33"/>
  <c r="X112" i="33"/>
  <c r="Y112" i="33"/>
  <c r="Y116" i="33"/>
  <c r="Y120" i="33"/>
  <c r="Y124" i="33"/>
  <c r="Y128" i="33"/>
  <c r="Y132" i="33"/>
  <c r="Y136" i="33"/>
  <c r="Y140" i="33"/>
  <c r="Y148" i="33"/>
  <c r="Y152" i="33"/>
  <c r="Y156" i="33"/>
  <c r="Y160" i="33"/>
  <c r="Y164" i="33"/>
  <c r="Y168" i="33"/>
  <c r="Y172" i="33"/>
  <c r="Y176" i="33"/>
  <c r="Y180" i="33"/>
  <c r="Y184" i="33"/>
  <c r="Y188" i="33"/>
  <c r="Y192" i="33"/>
  <c r="Y196" i="33"/>
  <c r="Y200" i="33"/>
  <c r="Y204" i="33"/>
  <c r="Y212" i="33"/>
  <c r="Y216" i="33"/>
  <c r="Y220" i="33"/>
  <c r="Y224" i="33"/>
  <c r="Y228" i="33"/>
  <c r="Y232" i="33"/>
  <c r="Y236" i="33"/>
  <c r="Y240" i="33"/>
  <c r="Y244" i="33"/>
  <c r="Y248" i="33"/>
  <c r="Y252" i="33"/>
  <c r="Y256" i="33"/>
  <c r="Y260" i="33"/>
  <c r="Y264" i="33"/>
  <c r="Y268" i="33"/>
  <c r="Y276" i="33"/>
  <c r="Y280" i="33"/>
  <c r="Y284" i="33"/>
  <c r="Y288" i="33"/>
  <c r="Y292" i="33"/>
  <c r="Y296" i="33"/>
  <c r="Y300" i="33"/>
  <c r="Y304" i="33"/>
  <c r="Y308" i="33"/>
  <c r="Y312" i="33"/>
  <c r="Y316" i="33"/>
  <c r="Y320" i="33"/>
  <c r="Y324" i="33"/>
  <c r="Y332" i="33"/>
  <c r="Y336" i="33"/>
  <c r="Y344" i="33"/>
  <c r="Y352" i="33"/>
  <c r="X320" i="33"/>
  <c r="X304" i="33"/>
  <c r="X288" i="33"/>
  <c r="X256" i="33"/>
  <c r="X240" i="33"/>
  <c r="X224" i="33"/>
  <c r="X192" i="33"/>
  <c r="X176" i="33"/>
  <c r="X160" i="33"/>
  <c r="X128" i="33"/>
  <c r="X111" i="33"/>
  <c r="X89" i="33"/>
  <c r="X47" i="33"/>
  <c r="Y470" i="33"/>
  <c r="Y406" i="33"/>
  <c r="Y80" i="33"/>
  <c r="Y319" i="33"/>
  <c r="Y323" i="33"/>
  <c r="Y327" i="33"/>
  <c r="Y331" i="33"/>
  <c r="Y335" i="33"/>
  <c r="Y339" i="33"/>
  <c r="Y343" i="33"/>
  <c r="Y347" i="33"/>
  <c r="Y351" i="33"/>
  <c r="Y355" i="33"/>
  <c r="Y359" i="33"/>
  <c r="Y363" i="33"/>
  <c r="Y367" i="33"/>
  <c r="Y371" i="33"/>
  <c r="Y375" i="33"/>
  <c r="Y379" i="33"/>
  <c r="Y383" i="33"/>
  <c r="Y387" i="33"/>
  <c r="Y391" i="33"/>
  <c r="Y395" i="33"/>
  <c r="Y399" i="33"/>
  <c r="Y403" i="33"/>
  <c r="Y407" i="33"/>
  <c r="Y411" i="33"/>
  <c r="Y415" i="33"/>
  <c r="Y419" i="33"/>
  <c r="Y423" i="33"/>
  <c r="Y427" i="33"/>
  <c r="Y431" i="33"/>
  <c r="Y435" i="33"/>
  <c r="Y439" i="33"/>
  <c r="Y443" i="33"/>
  <c r="Y447" i="33"/>
  <c r="Y451" i="33"/>
  <c r="Y455" i="33"/>
  <c r="Y459" i="33"/>
  <c r="Y463" i="33"/>
  <c r="Y467" i="33"/>
  <c r="Y471" i="33"/>
  <c r="Y475" i="33"/>
  <c r="Y479" i="33"/>
  <c r="Y483" i="33"/>
  <c r="Y487" i="33"/>
  <c r="Y491" i="33"/>
  <c r="Y495" i="33"/>
  <c r="Y499" i="33"/>
  <c r="Y503" i="33"/>
  <c r="X503" i="33"/>
  <c r="X499" i="33"/>
  <c r="X495" i="33"/>
  <c r="X491" i="33"/>
  <c r="X487" i="33"/>
  <c r="X483" i="33"/>
  <c r="X479" i="33"/>
  <c r="X475" i="33"/>
  <c r="X471" i="33"/>
  <c r="X467" i="33"/>
  <c r="X463" i="33"/>
  <c r="X459" i="33"/>
  <c r="X455" i="33"/>
  <c r="X451" i="33"/>
  <c r="X447" i="33"/>
  <c r="X443" i="33"/>
  <c r="X439" i="33"/>
  <c r="X435" i="33"/>
  <c r="X431" i="33"/>
  <c r="X427" i="33"/>
  <c r="X423" i="33"/>
  <c r="X419" i="33"/>
  <c r="X415" i="33"/>
  <c r="X411" i="33"/>
  <c r="X407" i="33"/>
  <c r="X403" i="33"/>
  <c r="X399" i="33"/>
  <c r="X395" i="33"/>
  <c r="X391" i="33"/>
  <c r="X387" i="33"/>
  <c r="X383" i="33"/>
  <c r="X379" i="33"/>
  <c r="X375" i="33"/>
  <c r="X371" i="33"/>
  <c r="X367" i="33"/>
  <c r="X363" i="33"/>
  <c r="X359" i="33"/>
  <c r="X355" i="33"/>
  <c r="X351" i="33"/>
  <c r="X347" i="33"/>
  <c r="X343" i="33"/>
  <c r="X339" i="33"/>
  <c r="X335" i="33"/>
  <c r="X331" i="33"/>
  <c r="X327" i="33"/>
  <c r="X323" i="33"/>
  <c r="X319" i="33"/>
  <c r="Y340" i="33"/>
  <c r="Y348" i="33"/>
  <c r="Y356" i="33"/>
  <c r="Y360" i="33"/>
  <c r="Y364" i="33"/>
  <c r="Y368" i="33"/>
  <c r="Y372" i="33"/>
  <c r="Y376" i="33"/>
  <c r="Y380" i="33"/>
  <c r="Y384" i="33"/>
  <c r="Y388" i="33"/>
  <c r="Y392" i="33"/>
  <c r="Y396" i="33"/>
  <c r="Y400" i="33"/>
  <c r="Y404" i="33"/>
  <c r="Y408" i="33"/>
  <c r="Y412" i="33"/>
  <c r="Y416" i="33"/>
  <c r="Y420" i="33"/>
  <c r="Y424" i="33"/>
  <c r="Y428" i="33"/>
  <c r="Y432" i="33"/>
  <c r="Y436" i="33"/>
  <c r="Y440" i="33"/>
  <c r="Y444" i="33"/>
  <c r="Y448" i="33"/>
  <c r="Y452" i="33"/>
  <c r="Y456" i="33"/>
  <c r="Y460" i="33"/>
  <c r="Y464" i="33"/>
  <c r="Y468" i="33"/>
  <c r="Y472" i="33"/>
  <c r="Y476" i="33"/>
  <c r="Y480" i="33"/>
  <c r="Y484" i="33"/>
  <c r="Y488" i="33"/>
  <c r="Y492" i="33"/>
  <c r="Y496" i="33"/>
  <c r="Y500" i="33"/>
  <c r="Y321" i="33"/>
  <c r="Y325" i="33"/>
  <c r="Y329" i="33"/>
  <c r="Y333" i="33"/>
  <c r="Y337" i="33"/>
  <c r="Y341" i="33"/>
  <c r="Y345" i="33"/>
  <c r="Y349" i="33"/>
  <c r="Y353" i="33"/>
  <c r="Y357" i="33"/>
  <c r="Y361" i="33"/>
  <c r="Y365" i="33"/>
  <c r="Y369" i="33"/>
  <c r="Y373" i="33"/>
  <c r="Y377" i="33"/>
  <c r="Y381" i="33"/>
  <c r="Y385" i="33"/>
  <c r="Y389" i="33"/>
  <c r="Y393" i="33"/>
  <c r="Y397" i="33"/>
  <c r="Y401" i="33"/>
  <c r="Y405" i="33"/>
  <c r="Y409" i="33"/>
  <c r="Y413" i="33"/>
  <c r="Y417" i="33"/>
  <c r="Y421" i="33"/>
  <c r="Y425" i="33"/>
  <c r="Y429" i="33"/>
  <c r="Y433" i="33"/>
  <c r="Y437" i="33"/>
  <c r="Y441" i="33"/>
  <c r="Y445" i="33"/>
  <c r="Y449" i="33"/>
  <c r="Y453" i="33"/>
  <c r="Y457" i="33"/>
  <c r="Y461" i="33"/>
  <c r="Y465" i="33"/>
  <c r="Y469" i="33"/>
  <c r="Y473" i="33"/>
  <c r="Y477" i="33"/>
  <c r="Y481" i="33"/>
  <c r="Y485" i="33"/>
  <c r="Y489" i="33"/>
  <c r="Y493" i="33"/>
  <c r="Y497" i="33"/>
  <c r="Y501" i="33"/>
  <c r="X501" i="33"/>
  <c r="X497" i="33"/>
  <c r="X493" i="33"/>
  <c r="X489" i="33"/>
  <c r="X485" i="33"/>
  <c r="X481" i="33"/>
  <c r="X477" i="33"/>
  <c r="X473" i="33"/>
  <c r="X469" i="33"/>
  <c r="X465" i="33"/>
  <c r="X461" i="33"/>
  <c r="X457" i="33"/>
  <c r="X453" i="33"/>
  <c r="X449" i="33"/>
  <c r="X445" i="33"/>
  <c r="X441" i="33"/>
  <c r="X437" i="33"/>
  <c r="X433" i="33"/>
  <c r="X429" i="33"/>
  <c r="X425" i="33"/>
  <c r="X421" i="33"/>
  <c r="X417" i="33"/>
  <c r="X413" i="33"/>
  <c r="X409" i="33"/>
  <c r="X405" i="33"/>
  <c r="X401" i="33"/>
  <c r="X397" i="33"/>
  <c r="X393" i="33"/>
  <c r="X389" i="33"/>
  <c r="X385" i="33"/>
  <c r="X381" i="33"/>
  <c r="X377" i="33"/>
  <c r="X373" i="33"/>
  <c r="X369" i="33"/>
  <c r="X365" i="33"/>
  <c r="X361" i="33"/>
  <c r="X357" i="33"/>
  <c r="X353" i="33"/>
  <c r="X349" i="33"/>
  <c r="X345" i="33"/>
  <c r="X341" i="33"/>
  <c r="X337" i="33"/>
  <c r="X333" i="33"/>
  <c r="X329" i="33"/>
  <c r="X325" i="33"/>
  <c r="X321" i="33"/>
  <c r="X317" i="33"/>
  <c r="Y9" i="33"/>
  <c r="Y11" i="33"/>
  <c r="Y15" i="33"/>
  <c r="Y10" i="33"/>
  <c r="Y12" i="33"/>
  <c r="Y14" i="33"/>
  <c r="Y16" i="33"/>
  <c r="Y4" i="33"/>
  <c r="Y5" i="33"/>
  <c r="X15" i="33"/>
  <c r="X13" i="33"/>
  <c r="X11" i="33"/>
  <c r="X9" i="33"/>
  <c r="X16" i="33"/>
  <c r="X14" i="33"/>
  <c r="X12" i="33"/>
  <c r="X10" i="33"/>
  <c r="X8" i="33"/>
  <c r="Y8" i="33"/>
  <c r="Y7" i="33"/>
  <c r="X7" i="33"/>
  <c r="Y6" i="33"/>
  <c r="X4" i="33"/>
  <c r="X6" i="33"/>
  <c r="X5" i="33"/>
  <c r="E39" i="31" l="1"/>
  <c r="E51" i="31"/>
  <c r="E28" i="31" l="1"/>
  <c r="E19" i="31"/>
  <c r="E11" i="31"/>
  <c r="F4" i="31"/>
  <c r="E3" i="31"/>
  <c r="D43" i="31" l="1"/>
  <c r="B47" i="31"/>
  <c r="D46" i="31"/>
  <c r="D44" i="31"/>
  <c r="B44" i="31"/>
  <c r="B48" i="31"/>
  <c r="B46" i="31"/>
  <c r="D45" i="31"/>
  <c r="B45" i="31"/>
  <c r="B49" i="31"/>
  <c r="B50" i="31"/>
  <c r="B27" i="31"/>
  <c r="B43" i="31"/>
  <c r="D33" i="31"/>
  <c r="D35" i="31"/>
  <c r="B33" i="31"/>
  <c r="B35" i="31"/>
  <c r="B37" i="31"/>
  <c r="B32" i="31"/>
  <c r="D34" i="31"/>
  <c r="D32" i="31"/>
  <c r="B34" i="31"/>
  <c r="B36" i="31"/>
  <c r="B38" i="31"/>
  <c r="D7" i="31"/>
  <c r="D11" i="31" s="1"/>
  <c r="B9" i="31"/>
  <c r="B15" i="31"/>
  <c r="B16" i="31"/>
  <c r="B17" i="31"/>
  <c r="B23" i="31"/>
  <c r="B24" i="31"/>
  <c r="B25" i="31"/>
  <c r="B26" i="31"/>
  <c r="B7" i="31"/>
  <c r="B8" i="31"/>
  <c r="B10" i="31"/>
  <c r="D15" i="31"/>
  <c r="D16" i="31"/>
  <c r="B18" i="31"/>
  <c r="D23" i="31"/>
  <c r="D24" i="31"/>
  <c r="D25" i="31"/>
  <c r="D39" i="31" l="1"/>
  <c r="B51" i="31"/>
  <c r="D51" i="31"/>
  <c r="B39" i="31"/>
  <c r="A40" i="31" s="1"/>
  <c r="D19" i="31"/>
  <c r="D28" i="31"/>
  <c r="B11" i="31"/>
  <c r="A12" i="31" s="1"/>
  <c r="B28" i="31"/>
  <c r="B19" i="31"/>
  <c r="A20" i="31" s="1"/>
  <c r="A52" i="31" l="1"/>
  <c r="A29" i="31"/>
  <c r="H172" i="5" l="1"/>
  <c r="H138" i="5"/>
  <c r="H114" i="5"/>
  <c r="H95" i="5"/>
  <c r="H79" i="5"/>
  <c r="H65" i="5"/>
  <c r="H53" i="5"/>
  <c r="H43" i="5"/>
  <c r="H34" i="5"/>
  <c r="H26" i="5"/>
  <c r="H19" i="5"/>
  <c r="H13" i="5"/>
  <c r="E7" i="5" l="1"/>
  <c r="D7" i="5"/>
  <c r="C7" i="5"/>
  <c r="B7" i="5"/>
  <c r="F7" i="5"/>
  <c r="D8" i="5"/>
  <c r="H5" i="5"/>
  <c r="G3" i="5"/>
  <c r="G172" i="18"/>
  <c r="G138" i="18"/>
  <c r="G114" i="18"/>
  <c r="G95" i="18"/>
  <c r="G79" i="18"/>
  <c r="G65" i="18"/>
  <c r="G53" i="18"/>
  <c r="G43" i="18"/>
  <c r="G34" i="18"/>
  <c r="G26" i="18"/>
  <c r="G19" i="18"/>
  <c r="G13" i="18"/>
  <c r="G5" i="18"/>
  <c r="F64" i="17"/>
  <c r="F76" i="17"/>
  <c r="F53" i="17"/>
  <c r="F43" i="17"/>
  <c r="F34" i="17"/>
  <c r="F26" i="17"/>
  <c r="F19" i="17"/>
  <c r="B7" i="17"/>
  <c r="B62" i="17" s="1"/>
  <c r="C7" i="17"/>
  <c r="C63" i="17" s="1"/>
  <c r="D7" i="17"/>
  <c r="D62" i="17" s="1"/>
  <c r="D3" i="17"/>
  <c r="F3" i="17" s="1"/>
  <c r="F13" i="17"/>
  <c r="F5" i="17"/>
  <c r="E76" i="28"/>
  <c r="E64" i="28"/>
  <c r="E53" i="28"/>
  <c r="E43" i="28"/>
  <c r="E34" i="28"/>
  <c r="E26" i="28"/>
  <c r="E13" i="28"/>
  <c r="E19" i="28"/>
  <c r="C7" i="28"/>
  <c r="C74" i="28" s="1"/>
  <c r="B7" i="28"/>
  <c r="B8" i="28" s="1"/>
  <c r="E5" i="28"/>
  <c r="C70" i="5" l="1"/>
  <c r="C71" i="5"/>
  <c r="C75" i="5"/>
  <c r="C72" i="5"/>
  <c r="C76" i="5"/>
  <c r="C69" i="5"/>
  <c r="C73" i="5"/>
  <c r="C77" i="5"/>
  <c r="C74" i="5"/>
  <c r="C78" i="5"/>
  <c r="C39" i="5"/>
  <c r="C40" i="5"/>
  <c r="C42" i="5"/>
  <c r="C41" i="5"/>
  <c r="C38" i="5"/>
  <c r="D40" i="5"/>
  <c r="D41" i="5"/>
  <c r="D39" i="5"/>
  <c r="D38" i="5"/>
  <c r="D42" i="5"/>
  <c r="F38" i="5"/>
  <c r="F42" i="5"/>
  <c r="F39" i="5"/>
  <c r="F40" i="5"/>
  <c r="F41" i="5"/>
  <c r="E41" i="5"/>
  <c r="E40" i="5"/>
  <c r="E38" i="5"/>
  <c r="E42" i="5"/>
  <c r="E39" i="5"/>
  <c r="B49" i="17"/>
  <c r="B18" i="17"/>
  <c r="B24" i="17"/>
  <c r="B38" i="17"/>
  <c r="D51" i="17"/>
  <c r="D41" i="17"/>
  <c r="B63" i="17"/>
  <c r="D8" i="17"/>
  <c r="B33" i="17"/>
  <c r="D63" i="17"/>
  <c r="D18" i="17"/>
  <c r="D24" i="17"/>
  <c r="D31" i="17"/>
  <c r="B40" i="17"/>
  <c r="D39" i="17"/>
  <c r="B51" i="17"/>
  <c r="B57" i="17"/>
  <c r="D57" i="17"/>
  <c r="C8" i="17"/>
  <c r="B12" i="17"/>
  <c r="D33" i="17"/>
  <c r="B42" i="17"/>
  <c r="D47" i="17"/>
  <c r="B59" i="17"/>
  <c r="D59" i="17"/>
  <c r="D12" i="17"/>
  <c r="B31" i="17"/>
  <c r="D38" i="17"/>
  <c r="B47" i="17"/>
  <c r="D49" i="17"/>
  <c r="B61" i="17"/>
  <c r="D61" i="17"/>
  <c r="B8" i="17"/>
  <c r="F170" i="5"/>
  <c r="F168" i="5"/>
  <c r="F166" i="5"/>
  <c r="F164" i="5"/>
  <c r="F162" i="5"/>
  <c r="F160" i="5"/>
  <c r="F158" i="5"/>
  <c r="F156" i="5"/>
  <c r="F154" i="5"/>
  <c r="F152" i="5"/>
  <c r="F150" i="5"/>
  <c r="F148" i="5"/>
  <c r="F146" i="5"/>
  <c r="F144" i="5"/>
  <c r="F142" i="5"/>
  <c r="F171" i="5"/>
  <c r="F169" i="5"/>
  <c r="F167" i="5"/>
  <c r="F165" i="5"/>
  <c r="F163" i="5"/>
  <c r="F161" i="5"/>
  <c r="F159" i="5"/>
  <c r="F157" i="5"/>
  <c r="F155" i="5"/>
  <c r="F153" i="5"/>
  <c r="F149" i="5"/>
  <c r="F145" i="5"/>
  <c r="F151" i="5"/>
  <c r="F147" i="5"/>
  <c r="F143" i="5"/>
  <c r="C170" i="5"/>
  <c r="C168" i="5"/>
  <c r="C166" i="5"/>
  <c r="C164" i="5"/>
  <c r="C162" i="5"/>
  <c r="C160" i="5"/>
  <c r="C158" i="5"/>
  <c r="C156" i="5"/>
  <c r="C154" i="5"/>
  <c r="C152" i="5"/>
  <c r="C150" i="5"/>
  <c r="C148" i="5"/>
  <c r="C146" i="5"/>
  <c r="C144" i="5"/>
  <c r="C142" i="5"/>
  <c r="C171" i="5"/>
  <c r="C167" i="5"/>
  <c r="C163" i="5"/>
  <c r="C159" i="5"/>
  <c r="C155" i="5"/>
  <c r="C151" i="5"/>
  <c r="C147" i="5"/>
  <c r="C143" i="5"/>
  <c r="C169" i="5"/>
  <c r="C165" i="5"/>
  <c r="C161" i="5"/>
  <c r="C157" i="5"/>
  <c r="C153" i="5"/>
  <c r="C149" i="5"/>
  <c r="C145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71" i="5"/>
  <c r="E167" i="5"/>
  <c r="E163" i="5"/>
  <c r="E159" i="5"/>
  <c r="E155" i="5"/>
  <c r="E151" i="5"/>
  <c r="E147" i="5"/>
  <c r="E143" i="5"/>
  <c r="E169" i="5"/>
  <c r="E165" i="5"/>
  <c r="E161" i="5"/>
  <c r="E157" i="5"/>
  <c r="E153" i="5"/>
  <c r="E149" i="5"/>
  <c r="E145" i="5"/>
  <c r="B146" i="5"/>
  <c r="B148" i="5"/>
  <c r="B150" i="5"/>
  <c r="B152" i="5"/>
  <c r="B154" i="5"/>
  <c r="B156" i="5"/>
  <c r="B158" i="5"/>
  <c r="B160" i="5"/>
  <c r="B162" i="5"/>
  <c r="B164" i="5"/>
  <c r="B166" i="5"/>
  <c r="B168" i="5"/>
  <c r="B170" i="5"/>
  <c r="B144" i="5"/>
  <c r="B142" i="5"/>
  <c r="B147" i="5"/>
  <c r="B151" i="5"/>
  <c r="B155" i="5"/>
  <c r="B159" i="5"/>
  <c r="B163" i="5"/>
  <c r="B167" i="5"/>
  <c r="B171" i="5"/>
  <c r="B145" i="5"/>
  <c r="B149" i="5"/>
  <c r="B153" i="5"/>
  <c r="B157" i="5"/>
  <c r="B161" i="5"/>
  <c r="B165" i="5"/>
  <c r="B169" i="5"/>
  <c r="B143" i="5"/>
  <c r="D170" i="5"/>
  <c r="D168" i="5"/>
  <c r="D166" i="5"/>
  <c r="D164" i="5"/>
  <c r="D162" i="5"/>
  <c r="D160" i="5"/>
  <c r="D158" i="5"/>
  <c r="D156" i="5"/>
  <c r="D154" i="5"/>
  <c r="D152" i="5"/>
  <c r="D150" i="5"/>
  <c r="D148" i="5"/>
  <c r="D146" i="5"/>
  <c r="D144" i="5"/>
  <c r="D142" i="5"/>
  <c r="D169" i="5"/>
  <c r="D165" i="5"/>
  <c r="D161" i="5"/>
  <c r="D157" i="5"/>
  <c r="D153" i="5"/>
  <c r="D149" i="5"/>
  <c r="D145" i="5"/>
  <c r="D171" i="5"/>
  <c r="D167" i="5"/>
  <c r="D163" i="5"/>
  <c r="D159" i="5"/>
  <c r="D155" i="5"/>
  <c r="D151" i="5"/>
  <c r="D147" i="5"/>
  <c r="D143" i="5"/>
  <c r="B12" i="28"/>
  <c r="C18" i="28"/>
  <c r="B17" i="28"/>
  <c r="C23" i="28"/>
  <c r="C25" i="28"/>
  <c r="B24" i="28"/>
  <c r="C31" i="28"/>
  <c r="C33" i="28"/>
  <c r="B32" i="28"/>
  <c r="B30" i="28"/>
  <c r="C38" i="28"/>
  <c r="B39" i="28"/>
  <c r="B40" i="28"/>
  <c r="C41" i="28"/>
  <c r="B41" i="28"/>
  <c r="B48" i="28"/>
  <c r="B50" i="28"/>
  <c r="B52" i="28"/>
  <c r="C48" i="28"/>
  <c r="C50" i="28"/>
  <c r="C52" i="28"/>
  <c r="C57" i="28"/>
  <c r="B58" i="28"/>
  <c r="B60" i="28"/>
  <c r="B62" i="28"/>
  <c r="C58" i="28"/>
  <c r="C60" i="28"/>
  <c r="C62" i="28"/>
  <c r="C69" i="28"/>
  <c r="C71" i="28"/>
  <c r="C73" i="28"/>
  <c r="C75" i="28"/>
  <c r="B69" i="28"/>
  <c r="B71" i="28"/>
  <c r="B73" i="28"/>
  <c r="B75" i="28"/>
  <c r="C8" i="28"/>
  <c r="D8" i="28" s="1"/>
  <c r="C12" i="28"/>
  <c r="C13" i="28" s="1"/>
  <c r="C17" i="28"/>
  <c r="B18" i="28"/>
  <c r="C24" i="28"/>
  <c r="B25" i="28"/>
  <c r="B23" i="28"/>
  <c r="C30" i="28"/>
  <c r="C32" i="28"/>
  <c r="B33" i="28"/>
  <c r="B31" i="28"/>
  <c r="B38" i="28"/>
  <c r="C39" i="28"/>
  <c r="C40" i="28"/>
  <c r="C42" i="28"/>
  <c r="B42" i="28"/>
  <c r="B47" i="28"/>
  <c r="B49" i="28"/>
  <c r="B51" i="28"/>
  <c r="C47" i="28"/>
  <c r="C49" i="28"/>
  <c r="C51" i="28"/>
  <c r="B57" i="28"/>
  <c r="B59" i="28"/>
  <c r="B61" i="28"/>
  <c r="B63" i="28"/>
  <c r="C59" i="28"/>
  <c r="C61" i="28"/>
  <c r="C63" i="28"/>
  <c r="C68" i="28"/>
  <c r="C70" i="28"/>
  <c r="C72" i="28"/>
  <c r="B68" i="28"/>
  <c r="B70" i="28"/>
  <c r="B72" i="28"/>
  <c r="B74" i="28"/>
  <c r="B136" i="5"/>
  <c r="B134" i="5"/>
  <c r="B132" i="5"/>
  <c r="B130" i="5"/>
  <c r="B128" i="5"/>
  <c r="B126" i="5"/>
  <c r="B124" i="5"/>
  <c r="B122" i="5"/>
  <c r="B120" i="5"/>
  <c r="B118" i="5"/>
  <c r="B135" i="5"/>
  <c r="B131" i="5"/>
  <c r="B127" i="5"/>
  <c r="B123" i="5"/>
  <c r="B119" i="5"/>
  <c r="B137" i="5"/>
  <c r="B133" i="5"/>
  <c r="B129" i="5"/>
  <c r="B125" i="5"/>
  <c r="B121" i="5"/>
  <c r="D137" i="5"/>
  <c r="D135" i="5"/>
  <c r="D133" i="5"/>
  <c r="D131" i="5"/>
  <c r="D129" i="5"/>
  <c r="D127" i="5"/>
  <c r="D125" i="5"/>
  <c r="D123" i="5"/>
  <c r="D121" i="5"/>
  <c r="D119" i="5"/>
  <c r="D136" i="5"/>
  <c r="D134" i="5"/>
  <c r="D132" i="5"/>
  <c r="D130" i="5"/>
  <c r="D128" i="5"/>
  <c r="D126" i="5"/>
  <c r="D124" i="5"/>
  <c r="D122" i="5"/>
  <c r="D120" i="5"/>
  <c r="D118" i="5"/>
  <c r="F137" i="5"/>
  <c r="F135" i="5"/>
  <c r="F133" i="5"/>
  <c r="F131" i="5"/>
  <c r="F129" i="5"/>
  <c r="F127" i="5"/>
  <c r="F125" i="5"/>
  <c r="F123" i="5"/>
  <c r="F121" i="5"/>
  <c r="F119" i="5"/>
  <c r="F136" i="5"/>
  <c r="F134" i="5"/>
  <c r="F132" i="5"/>
  <c r="F130" i="5"/>
  <c r="F128" i="5"/>
  <c r="F126" i="5"/>
  <c r="F124" i="5"/>
  <c r="F122" i="5"/>
  <c r="F120" i="5"/>
  <c r="F118" i="5"/>
  <c r="C137" i="5"/>
  <c r="C135" i="5"/>
  <c r="C133" i="5"/>
  <c r="C131" i="5"/>
  <c r="C129" i="5"/>
  <c r="C127" i="5"/>
  <c r="C125" i="5"/>
  <c r="C123" i="5"/>
  <c r="C121" i="5"/>
  <c r="C119" i="5"/>
  <c r="C136" i="5"/>
  <c r="C134" i="5"/>
  <c r="C132" i="5"/>
  <c r="C130" i="5"/>
  <c r="C126" i="5"/>
  <c r="C122" i="5"/>
  <c r="C118" i="5"/>
  <c r="C128" i="5"/>
  <c r="C124" i="5"/>
  <c r="C120" i="5"/>
  <c r="E137" i="5"/>
  <c r="E135" i="5"/>
  <c r="E133" i="5"/>
  <c r="E131" i="5"/>
  <c r="E129" i="5"/>
  <c r="E127" i="5"/>
  <c r="E125" i="5"/>
  <c r="E123" i="5"/>
  <c r="E121" i="5"/>
  <c r="E119" i="5"/>
  <c r="E136" i="5"/>
  <c r="E134" i="5"/>
  <c r="E132" i="5"/>
  <c r="E130" i="5"/>
  <c r="E128" i="5"/>
  <c r="E126" i="5"/>
  <c r="E124" i="5"/>
  <c r="E122" i="5"/>
  <c r="E120" i="5"/>
  <c r="E118" i="5"/>
  <c r="F100" i="5"/>
  <c r="F102" i="5"/>
  <c r="F104" i="5"/>
  <c r="F107" i="5"/>
  <c r="F110" i="5"/>
  <c r="F113" i="5"/>
  <c r="F108" i="5"/>
  <c r="F99" i="5"/>
  <c r="F101" i="5"/>
  <c r="F103" i="5"/>
  <c r="F106" i="5"/>
  <c r="F109" i="5"/>
  <c r="F111" i="5"/>
  <c r="F112" i="5"/>
  <c r="F105" i="5"/>
  <c r="C112" i="5"/>
  <c r="C110" i="5"/>
  <c r="C108" i="5"/>
  <c r="C106" i="5"/>
  <c r="C104" i="5"/>
  <c r="C102" i="5"/>
  <c r="C100" i="5"/>
  <c r="C107" i="5"/>
  <c r="C113" i="5"/>
  <c r="C111" i="5"/>
  <c r="C109" i="5"/>
  <c r="C105" i="5"/>
  <c r="C103" i="5"/>
  <c r="C101" i="5"/>
  <c r="C99" i="5"/>
  <c r="E112" i="5"/>
  <c r="E110" i="5"/>
  <c r="E107" i="5"/>
  <c r="E106" i="5"/>
  <c r="E104" i="5"/>
  <c r="E102" i="5"/>
  <c r="E99" i="5"/>
  <c r="E100" i="5"/>
  <c r="E113" i="5"/>
  <c r="E111" i="5"/>
  <c r="E109" i="5"/>
  <c r="E108" i="5"/>
  <c r="E105" i="5"/>
  <c r="E103" i="5"/>
  <c r="E101" i="5"/>
  <c r="B99" i="5"/>
  <c r="B113" i="5"/>
  <c r="B111" i="5"/>
  <c r="B109" i="5"/>
  <c r="B107" i="5"/>
  <c r="B104" i="5"/>
  <c r="B100" i="5"/>
  <c r="B101" i="5"/>
  <c r="B106" i="5"/>
  <c r="B103" i="5"/>
  <c r="B112" i="5"/>
  <c r="B110" i="5"/>
  <c r="B108" i="5"/>
  <c r="B105" i="5"/>
  <c r="B102" i="5"/>
  <c r="D112" i="5"/>
  <c r="D110" i="5"/>
  <c r="D108" i="5"/>
  <c r="D106" i="5"/>
  <c r="D104" i="5"/>
  <c r="D102" i="5"/>
  <c r="D99" i="5"/>
  <c r="D113" i="5"/>
  <c r="D111" i="5"/>
  <c r="D109" i="5"/>
  <c r="D107" i="5"/>
  <c r="D105" i="5"/>
  <c r="D103" i="5"/>
  <c r="D101" i="5"/>
  <c r="D100" i="5"/>
  <c r="B94" i="5"/>
  <c r="B92" i="5"/>
  <c r="B90" i="5"/>
  <c r="B88" i="5"/>
  <c r="B86" i="5"/>
  <c r="B83" i="5"/>
  <c r="B93" i="5"/>
  <c r="B91" i="5"/>
  <c r="B89" i="5"/>
  <c r="B87" i="5"/>
  <c r="B85" i="5"/>
  <c r="B84" i="5"/>
  <c r="D94" i="5"/>
  <c r="D92" i="5"/>
  <c r="D90" i="5"/>
  <c r="D88" i="5"/>
  <c r="D86" i="5"/>
  <c r="D84" i="5"/>
  <c r="D93" i="5"/>
  <c r="D91" i="5"/>
  <c r="D89" i="5"/>
  <c r="D87" i="5"/>
  <c r="D85" i="5"/>
  <c r="D83" i="5"/>
  <c r="F94" i="5"/>
  <c r="F92" i="5"/>
  <c r="F90" i="5"/>
  <c r="F88" i="5"/>
  <c r="F86" i="5"/>
  <c r="F84" i="5"/>
  <c r="F93" i="5"/>
  <c r="F91" i="5"/>
  <c r="F89" i="5"/>
  <c r="F87" i="5"/>
  <c r="F85" i="5"/>
  <c r="F83" i="5"/>
  <c r="C94" i="5"/>
  <c r="C92" i="5"/>
  <c r="C90" i="5"/>
  <c r="C88" i="5"/>
  <c r="C86" i="5"/>
  <c r="C84" i="5"/>
  <c r="C93" i="5"/>
  <c r="C91" i="5"/>
  <c r="C89" i="5"/>
  <c r="C87" i="5"/>
  <c r="C85" i="5"/>
  <c r="C83" i="5"/>
  <c r="E94" i="5"/>
  <c r="E92" i="5"/>
  <c r="E90" i="5"/>
  <c r="E88" i="5"/>
  <c r="E86" i="5"/>
  <c r="E84" i="5"/>
  <c r="E93" i="5"/>
  <c r="E91" i="5"/>
  <c r="E89" i="5"/>
  <c r="E87" i="5"/>
  <c r="E85" i="5"/>
  <c r="E83" i="5"/>
  <c r="F78" i="5"/>
  <c r="F76" i="5"/>
  <c r="F74" i="5"/>
  <c r="F72" i="5"/>
  <c r="F70" i="5"/>
  <c r="F77" i="5"/>
  <c r="F75" i="5"/>
  <c r="F73" i="5"/>
  <c r="F71" i="5"/>
  <c r="F69" i="5"/>
  <c r="E78" i="5"/>
  <c r="E76" i="5"/>
  <c r="E74" i="5"/>
  <c r="E72" i="5"/>
  <c r="E70" i="5"/>
  <c r="E77" i="5"/>
  <c r="E75" i="5"/>
  <c r="E73" i="5"/>
  <c r="E71" i="5"/>
  <c r="E69" i="5"/>
  <c r="B78" i="5"/>
  <c r="B76" i="5"/>
  <c r="B74" i="5"/>
  <c r="B72" i="5"/>
  <c r="B70" i="5"/>
  <c r="B77" i="5"/>
  <c r="B75" i="5"/>
  <c r="B73" i="5"/>
  <c r="B71" i="5"/>
  <c r="B69" i="5"/>
  <c r="D78" i="5"/>
  <c r="D76" i="5"/>
  <c r="D74" i="5"/>
  <c r="D72" i="5"/>
  <c r="D70" i="5"/>
  <c r="D77" i="5"/>
  <c r="D75" i="5"/>
  <c r="D73" i="5"/>
  <c r="D71" i="5"/>
  <c r="D69" i="5"/>
  <c r="F64" i="5"/>
  <c r="F62" i="5"/>
  <c r="F60" i="5"/>
  <c r="F58" i="5"/>
  <c r="F52" i="5"/>
  <c r="F50" i="5"/>
  <c r="F48" i="5"/>
  <c r="F33" i="5"/>
  <c r="F31" i="5"/>
  <c r="F25" i="5"/>
  <c r="F23" i="5"/>
  <c r="F17" i="5"/>
  <c r="F63" i="5"/>
  <c r="F61" i="5"/>
  <c r="F59" i="5"/>
  <c r="F57" i="5"/>
  <c r="F51" i="5"/>
  <c r="F49" i="5"/>
  <c r="F47" i="5"/>
  <c r="F32" i="5"/>
  <c r="F30" i="5"/>
  <c r="F24" i="5"/>
  <c r="F18" i="5"/>
  <c r="C64" i="5"/>
  <c r="C62" i="5"/>
  <c r="C60" i="5"/>
  <c r="C58" i="5"/>
  <c r="C52" i="5"/>
  <c r="C50" i="5"/>
  <c r="C48" i="5"/>
  <c r="C33" i="5"/>
  <c r="C31" i="5"/>
  <c r="C24" i="5"/>
  <c r="C17" i="5"/>
  <c r="C63" i="5"/>
  <c r="C61" i="5"/>
  <c r="C59" i="5"/>
  <c r="C57" i="5"/>
  <c r="C51" i="5"/>
  <c r="C49" i="5"/>
  <c r="C47" i="5"/>
  <c r="C32" i="5"/>
  <c r="C30" i="5"/>
  <c r="C25" i="5"/>
  <c r="C23" i="5"/>
  <c r="C18" i="5"/>
  <c r="E64" i="5"/>
  <c r="E62" i="5"/>
  <c r="E60" i="5"/>
  <c r="E58" i="5"/>
  <c r="E52" i="5"/>
  <c r="E50" i="5"/>
  <c r="E48" i="5"/>
  <c r="E33" i="5"/>
  <c r="E31" i="5"/>
  <c r="E24" i="5"/>
  <c r="E17" i="5"/>
  <c r="E63" i="5"/>
  <c r="E61" i="5"/>
  <c r="E59" i="5"/>
  <c r="E57" i="5"/>
  <c r="E51" i="5"/>
  <c r="E49" i="5"/>
  <c r="E47" i="5"/>
  <c r="E32" i="5"/>
  <c r="E30" i="5"/>
  <c r="E25" i="5"/>
  <c r="E23" i="5"/>
  <c r="E18" i="5"/>
  <c r="B64" i="5"/>
  <c r="B62" i="5"/>
  <c r="B60" i="5"/>
  <c r="B58" i="5"/>
  <c r="B52" i="5"/>
  <c r="B50" i="5"/>
  <c r="B48" i="5"/>
  <c r="B42" i="5"/>
  <c r="B40" i="5"/>
  <c r="B38" i="5"/>
  <c r="B33" i="5"/>
  <c r="B31" i="5"/>
  <c r="B25" i="5"/>
  <c r="B23" i="5"/>
  <c r="B17" i="5"/>
  <c r="B63" i="5"/>
  <c r="B61" i="5"/>
  <c r="B59" i="5"/>
  <c r="B57" i="5"/>
  <c r="B51" i="5"/>
  <c r="B49" i="5"/>
  <c r="B47" i="5"/>
  <c r="B41" i="5"/>
  <c r="B39" i="5"/>
  <c r="B32" i="5"/>
  <c r="B30" i="5"/>
  <c r="B24" i="5"/>
  <c r="B18" i="5"/>
  <c r="D12" i="5"/>
  <c r="D13" i="5" s="1"/>
  <c r="D64" i="5"/>
  <c r="D62" i="5"/>
  <c r="D60" i="5"/>
  <c r="D58" i="5"/>
  <c r="D52" i="5"/>
  <c r="D50" i="5"/>
  <c r="D48" i="5"/>
  <c r="D33" i="5"/>
  <c r="D31" i="5"/>
  <c r="D25" i="5"/>
  <c r="D23" i="5"/>
  <c r="D17" i="5"/>
  <c r="D63" i="5"/>
  <c r="D61" i="5"/>
  <c r="D59" i="5"/>
  <c r="D57" i="5"/>
  <c r="D51" i="5"/>
  <c r="D49" i="5"/>
  <c r="D47" i="5"/>
  <c r="D32" i="5"/>
  <c r="D30" i="5"/>
  <c r="D24" i="5"/>
  <c r="D18" i="5"/>
  <c r="B8" i="5"/>
  <c r="B12" i="5"/>
  <c r="B13" i="5" s="1"/>
  <c r="F8" i="5"/>
  <c r="F12" i="5"/>
  <c r="F13" i="5" s="1"/>
  <c r="C8" i="5"/>
  <c r="C12" i="5"/>
  <c r="C13" i="5" s="1"/>
  <c r="E8" i="5"/>
  <c r="E12" i="5"/>
  <c r="E13" i="5" s="1"/>
  <c r="C18" i="17"/>
  <c r="C23" i="17"/>
  <c r="C25" i="17"/>
  <c r="C31" i="17"/>
  <c r="C33" i="17"/>
  <c r="C41" i="17"/>
  <c r="C39" i="17"/>
  <c r="C47" i="17"/>
  <c r="C49" i="17"/>
  <c r="C51" i="17"/>
  <c r="C58" i="17"/>
  <c r="C60" i="17"/>
  <c r="C62" i="17"/>
  <c r="C12" i="17"/>
  <c r="B17" i="17"/>
  <c r="C17" i="17"/>
  <c r="D17" i="17"/>
  <c r="B23" i="17"/>
  <c r="B25" i="17"/>
  <c r="C24" i="17"/>
  <c r="D23" i="17"/>
  <c r="D25" i="17"/>
  <c r="B30" i="17"/>
  <c r="B32" i="17"/>
  <c r="C30" i="17"/>
  <c r="C32" i="17"/>
  <c r="D30" i="17"/>
  <c r="D32" i="17"/>
  <c r="B39" i="17"/>
  <c r="B41" i="17"/>
  <c r="C40" i="17"/>
  <c r="C42" i="17"/>
  <c r="D42" i="17"/>
  <c r="D40" i="17"/>
  <c r="C38" i="17"/>
  <c r="B48" i="17"/>
  <c r="B50" i="17"/>
  <c r="B52" i="17"/>
  <c r="C48" i="17"/>
  <c r="C50" i="17"/>
  <c r="C52" i="17"/>
  <c r="D48" i="17"/>
  <c r="D50" i="17"/>
  <c r="D52" i="17"/>
  <c r="B58" i="17"/>
  <c r="B60" i="17"/>
  <c r="C57" i="17"/>
  <c r="C59" i="17"/>
  <c r="C61" i="17"/>
  <c r="D58" i="17"/>
  <c r="D60" i="17"/>
  <c r="E3" i="28"/>
  <c r="F3" i="18"/>
  <c r="D3" i="18"/>
  <c r="E8" i="17" l="1"/>
  <c r="G8" i="5"/>
  <c r="B138" i="5"/>
  <c r="B114" i="5"/>
  <c r="C114" i="5"/>
  <c r="F114" i="5"/>
  <c r="D114" i="5"/>
  <c r="E114" i="5"/>
  <c r="G13" i="5"/>
  <c r="D3" i="5"/>
  <c r="F3" i="5"/>
  <c r="B7" i="18"/>
  <c r="C7" i="18"/>
  <c r="D7" i="18"/>
  <c r="E7" i="18"/>
  <c r="B13" i="17"/>
  <c r="C13" i="17"/>
  <c r="D72" i="17"/>
  <c r="D68" i="17"/>
  <c r="C71" i="17"/>
  <c r="E171" i="18" l="1"/>
  <c r="E169" i="18"/>
  <c r="E167" i="18"/>
  <c r="E165" i="18"/>
  <c r="E163" i="18"/>
  <c r="E161" i="18"/>
  <c r="E159" i="18"/>
  <c r="E157" i="18"/>
  <c r="E155" i="18"/>
  <c r="E153" i="18"/>
  <c r="E151" i="18"/>
  <c r="E149" i="18"/>
  <c r="E147" i="18"/>
  <c r="E145" i="18"/>
  <c r="E143" i="18"/>
  <c r="E170" i="18"/>
  <c r="E168" i="18"/>
  <c r="E166" i="18"/>
  <c r="E164" i="18"/>
  <c r="E162" i="18"/>
  <c r="E160" i="18"/>
  <c r="E158" i="18"/>
  <c r="E156" i="18"/>
  <c r="E154" i="18"/>
  <c r="E152" i="18"/>
  <c r="E150" i="18"/>
  <c r="E148" i="18"/>
  <c r="E146" i="18"/>
  <c r="E144" i="18"/>
  <c r="E142" i="18"/>
  <c r="E137" i="18"/>
  <c r="E135" i="18"/>
  <c r="E133" i="18"/>
  <c r="E131" i="18"/>
  <c r="E129" i="18"/>
  <c r="E136" i="18"/>
  <c r="E132" i="18"/>
  <c r="E128" i="18"/>
  <c r="E126" i="18"/>
  <c r="E124" i="18"/>
  <c r="E122" i="18"/>
  <c r="E120" i="18"/>
  <c r="E118" i="18"/>
  <c r="E113" i="18"/>
  <c r="E111" i="18"/>
  <c r="E109" i="18"/>
  <c r="E107" i="18"/>
  <c r="E105" i="18"/>
  <c r="E103" i="18"/>
  <c r="E101" i="18"/>
  <c r="E99" i="18"/>
  <c r="E94" i="18"/>
  <c r="E92" i="18"/>
  <c r="E90" i="18"/>
  <c r="E88" i="18"/>
  <c r="E86" i="18"/>
  <c r="E84" i="18"/>
  <c r="E77" i="18"/>
  <c r="E75" i="18"/>
  <c r="E73" i="18"/>
  <c r="E71" i="18"/>
  <c r="E134" i="18"/>
  <c r="E130" i="18"/>
  <c r="E127" i="18"/>
  <c r="E125" i="18"/>
  <c r="E123" i="18"/>
  <c r="E121" i="18"/>
  <c r="E119" i="18"/>
  <c r="E112" i="18"/>
  <c r="E110" i="18"/>
  <c r="E108" i="18"/>
  <c r="E106" i="18"/>
  <c r="E104" i="18"/>
  <c r="E102" i="18"/>
  <c r="E100" i="18"/>
  <c r="E93" i="18"/>
  <c r="E91" i="18"/>
  <c r="E89" i="18"/>
  <c r="E87" i="18"/>
  <c r="E85" i="18"/>
  <c r="E83" i="18"/>
  <c r="E78" i="18"/>
  <c r="E76" i="18"/>
  <c r="E74" i="18"/>
  <c r="E72" i="18"/>
  <c r="E70" i="18"/>
  <c r="E69" i="18"/>
  <c r="E63" i="18"/>
  <c r="E61" i="18"/>
  <c r="E59" i="18"/>
  <c r="E57" i="18"/>
  <c r="E52" i="18"/>
  <c r="E50" i="18"/>
  <c r="E48" i="18"/>
  <c r="E42" i="18"/>
  <c r="E40" i="18"/>
  <c r="E38" i="18"/>
  <c r="E33" i="18"/>
  <c r="E31" i="18"/>
  <c r="E24" i="18"/>
  <c r="E64" i="18"/>
  <c r="E62" i="18"/>
  <c r="E60" i="18"/>
  <c r="E58" i="18"/>
  <c r="E51" i="18"/>
  <c r="E49" i="18"/>
  <c r="E47" i="18"/>
  <c r="E41" i="18"/>
  <c r="E39" i="18"/>
  <c r="E32" i="18"/>
  <c r="E30" i="18"/>
  <c r="E25" i="18"/>
  <c r="E23" i="18"/>
  <c r="C171" i="18"/>
  <c r="C169" i="18"/>
  <c r="C167" i="18"/>
  <c r="C165" i="18"/>
  <c r="C163" i="18"/>
  <c r="C161" i="18"/>
  <c r="C159" i="18"/>
  <c r="C157" i="18"/>
  <c r="C155" i="18"/>
  <c r="C153" i="18"/>
  <c r="C151" i="18"/>
  <c r="C149" i="18"/>
  <c r="C147" i="18"/>
  <c r="C145" i="18"/>
  <c r="C143" i="18"/>
  <c r="C136" i="18"/>
  <c r="C134" i="18"/>
  <c r="C132" i="18"/>
  <c r="C170" i="18"/>
  <c r="C168" i="18"/>
  <c r="C166" i="18"/>
  <c r="C164" i="18"/>
  <c r="C162" i="18"/>
  <c r="C160" i="18"/>
  <c r="C158" i="18"/>
  <c r="C156" i="18"/>
  <c r="C154" i="18"/>
  <c r="C152" i="18"/>
  <c r="C150" i="18"/>
  <c r="C148" i="18"/>
  <c r="C146" i="18"/>
  <c r="C144" i="18"/>
  <c r="C142" i="18"/>
  <c r="C137" i="18"/>
  <c r="C135" i="18"/>
  <c r="C133" i="18"/>
  <c r="C131" i="18"/>
  <c r="C129" i="18"/>
  <c r="C127" i="18"/>
  <c r="C125" i="18"/>
  <c r="C123" i="18"/>
  <c r="C121" i="18"/>
  <c r="C119" i="18"/>
  <c r="C128" i="18"/>
  <c r="C124" i="18"/>
  <c r="C120" i="18"/>
  <c r="C113" i="18"/>
  <c r="C111" i="18"/>
  <c r="C109" i="18"/>
  <c r="C107" i="18"/>
  <c r="C105" i="18"/>
  <c r="C103" i="18"/>
  <c r="C101" i="18"/>
  <c r="C99" i="18"/>
  <c r="C94" i="18"/>
  <c r="C92" i="18"/>
  <c r="C90" i="18"/>
  <c r="C88" i="18"/>
  <c r="C86" i="18"/>
  <c r="C84" i="18"/>
  <c r="C130" i="18"/>
  <c r="C126" i="18"/>
  <c r="C122" i="18"/>
  <c r="C118" i="18"/>
  <c r="C112" i="18"/>
  <c r="C110" i="18"/>
  <c r="C108" i="18"/>
  <c r="C106" i="18"/>
  <c r="C104" i="18"/>
  <c r="C102" i="18"/>
  <c r="C100" i="18"/>
  <c r="C93" i="18"/>
  <c r="C91" i="18"/>
  <c r="C89" i="18"/>
  <c r="C87" i="18"/>
  <c r="C85" i="18"/>
  <c r="C83" i="18"/>
  <c r="C75" i="18"/>
  <c r="C73" i="18"/>
  <c r="C71" i="18"/>
  <c r="C69" i="18"/>
  <c r="C74" i="18"/>
  <c r="C70" i="18"/>
  <c r="C77" i="18"/>
  <c r="C63" i="18"/>
  <c r="C61" i="18"/>
  <c r="C59" i="18"/>
  <c r="C57" i="18"/>
  <c r="C52" i="18"/>
  <c r="C50" i="18"/>
  <c r="C48" i="18"/>
  <c r="C42" i="18"/>
  <c r="C40" i="18"/>
  <c r="C38" i="18"/>
  <c r="C33" i="18"/>
  <c r="C31" i="18"/>
  <c r="C24" i="18"/>
  <c r="C72" i="18"/>
  <c r="C76" i="18"/>
  <c r="C78" i="18"/>
  <c r="C64" i="18"/>
  <c r="C62" i="18"/>
  <c r="C60" i="18"/>
  <c r="C58" i="18"/>
  <c r="C51" i="18"/>
  <c r="C49" i="18"/>
  <c r="C47" i="18"/>
  <c r="C41" i="18"/>
  <c r="C39" i="18"/>
  <c r="C32" i="18"/>
  <c r="C30" i="18"/>
  <c r="C25" i="18"/>
  <c r="C23" i="18"/>
  <c r="D171" i="18"/>
  <c r="D169" i="18"/>
  <c r="D167" i="18"/>
  <c r="D165" i="18"/>
  <c r="D163" i="18"/>
  <c r="D161" i="18"/>
  <c r="D159" i="18"/>
  <c r="D157" i="18"/>
  <c r="D155" i="18"/>
  <c r="D153" i="18"/>
  <c r="D151" i="18"/>
  <c r="D149" i="18"/>
  <c r="D147" i="18"/>
  <c r="D145" i="18"/>
  <c r="D143" i="18"/>
  <c r="D170" i="18"/>
  <c r="D168" i="18"/>
  <c r="D166" i="18"/>
  <c r="D164" i="18"/>
  <c r="D162" i="18"/>
  <c r="D160" i="18"/>
  <c r="D158" i="18"/>
  <c r="D156" i="18"/>
  <c r="D154" i="18"/>
  <c r="D152" i="18"/>
  <c r="D150" i="18"/>
  <c r="D148" i="18"/>
  <c r="D146" i="18"/>
  <c r="D144" i="18"/>
  <c r="D142" i="18"/>
  <c r="D137" i="18"/>
  <c r="D135" i="18"/>
  <c r="D133" i="18"/>
  <c r="D131" i="18"/>
  <c r="D129" i="18"/>
  <c r="D127" i="18"/>
  <c r="D125" i="18"/>
  <c r="D123" i="18"/>
  <c r="D121" i="18"/>
  <c r="D119" i="18"/>
  <c r="D136" i="18"/>
  <c r="D132" i="18"/>
  <c r="D128" i="18"/>
  <c r="D124" i="18"/>
  <c r="D120" i="18"/>
  <c r="D112" i="18"/>
  <c r="D110" i="18"/>
  <c r="D108" i="18"/>
  <c r="D106" i="18"/>
  <c r="D104" i="18"/>
  <c r="D102" i="18"/>
  <c r="D100" i="18"/>
  <c r="D94" i="18"/>
  <c r="D92" i="18"/>
  <c r="D90" i="18"/>
  <c r="D88" i="18"/>
  <c r="D86" i="18"/>
  <c r="D84" i="18"/>
  <c r="D134" i="18"/>
  <c r="D130" i="18"/>
  <c r="D126" i="18"/>
  <c r="D122" i="18"/>
  <c r="D118" i="18"/>
  <c r="D113" i="18"/>
  <c r="D111" i="18"/>
  <c r="D109" i="18"/>
  <c r="D107" i="18"/>
  <c r="D105" i="18"/>
  <c r="D103" i="18"/>
  <c r="D101" i="18"/>
  <c r="D99" i="18"/>
  <c r="D93" i="18"/>
  <c r="D91" i="18"/>
  <c r="D89" i="18"/>
  <c r="D87" i="18"/>
  <c r="D85" i="18"/>
  <c r="D83" i="18"/>
  <c r="D78" i="18"/>
  <c r="D76" i="18"/>
  <c r="D74" i="18"/>
  <c r="D72" i="18"/>
  <c r="D70" i="18"/>
  <c r="D75" i="18"/>
  <c r="D71" i="18"/>
  <c r="D63" i="18"/>
  <c r="D61" i="18"/>
  <c r="D59" i="18"/>
  <c r="D57" i="18"/>
  <c r="D52" i="18"/>
  <c r="D50" i="18"/>
  <c r="D48" i="18"/>
  <c r="D41" i="18"/>
  <c r="D39" i="18"/>
  <c r="D33" i="18"/>
  <c r="D31" i="18"/>
  <c r="D25" i="18"/>
  <c r="D23" i="18"/>
  <c r="D77" i="18"/>
  <c r="D73" i="18"/>
  <c r="D69" i="18"/>
  <c r="D64" i="18"/>
  <c r="D62" i="18"/>
  <c r="D60" i="18"/>
  <c r="D58" i="18"/>
  <c r="D51" i="18"/>
  <c r="D49" i="18"/>
  <c r="D47" i="18"/>
  <c r="D42" i="18"/>
  <c r="D40" i="18"/>
  <c r="D38" i="18"/>
  <c r="D32" i="18"/>
  <c r="D30" i="18"/>
  <c r="D24" i="18"/>
  <c r="B171" i="18"/>
  <c r="B169" i="18"/>
  <c r="B167" i="18"/>
  <c r="B165" i="18"/>
  <c r="B163" i="18"/>
  <c r="B161" i="18"/>
  <c r="B159" i="18"/>
  <c r="B157" i="18"/>
  <c r="B155" i="18"/>
  <c r="B153" i="18"/>
  <c r="B143" i="18"/>
  <c r="B152" i="18"/>
  <c r="B149" i="18"/>
  <c r="B147" i="18"/>
  <c r="B145" i="18"/>
  <c r="B170" i="18"/>
  <c r="B168" i="18"/>
  <c r="B166" i="18"/>
  <c r="B164" i="18"/>
  <c r="B162" i="18"/>
  <c r="B160" i="18"/>
  <c r="B158" i="18"/>
  <c r="B156" i="18"/>
  <c r="B154" i="18"/>
  <c r="B151" i="18"/>
  <c r="B142" i="18"/>
  <c r="B150" i="18"/>
  <c r="B148" i="18"/>
  <c r="B146" i="18"/>
  <c r="B144" i="18"/>
  <c r="B136" i="18"/>
  <c r="B134" i="18"/>
  <c r="B132" i="18"/>
  <c r="B130" i="18"/>
  <c r="B128" i="18"/>
  <c r="B126" i="18"/>
  <c r="B124" i="18"/>
  <c r="B122" i="18"/>
  <c r="B120" i="18"/>
  <c r="B118" i="18"/>
  <c r="B113" i="18"/>
  <c r="B111" i="18"/>
  <c r="B109" i="18"/>
  <c r="B107" i="18"/>
  <c r="B105" i="18"/>
  <c r="B103" i="18"/>
  <c r="B101" i="18"/>
  <c r="B99" i="18"/>
  <c r="B94" i="18"/>
  <c r="B92" i="18"/>
  <c r="B90" i="18"/>
  <c r="B88" i="18"/>
  <c r="B86" i="18"/>
  <c r="B84" i="18"/>
  <c r="B137" i="18"/>
  <c r="B135" i="18"/>
  <c r="B133" i="18"/>
  <c r="B131" i="18"/>
  <c r="B129" i="18"/>
  <c r="B127" i="18"/>
  <c r="B125" i="18"/>
  <c r="B123" i="18"/>
  <c r="B121" i="18"/>
  <c r="B119" i="18"/>
  <c r="B112" i="18"/>
  <c r="B110" i="18"/>
  <c r="B108" i="18"/>
  <c r="B106" i="18"/>
  <c r="B104" i="18"/>
  <c r="B102" i="18"/>
  <c r="B100" i="18"/>
  <c r="B93" i="18"/>
  <c r="B91" i="18"/>
  <c r="B89" i="18"/>
  <c r="B87" i="18"/>
  <c r="B85" i="18"/>
  <c r="B83" i="18"/>
  <c r="B78" i="18"/>
  <c r="B76" i="18"/>
  <c r="B74" i="18"/>
  <c r="B72" i="18"/>
  <c r="B70" i="18"/>
  <c r="B63" i="18"/>
  <c r="B61" i="18"/>
  <c r="B59" i="18"/>
  <c r="B57" i="18"/>
  <c r="B52" i="18"/>
  <c r="B50" i="18"/>
  <c r="B48" i="18"/>
  <c r="B39" i="18"/>
  <c r="B41" i="18"/>
  <c r="B33" i="18"/>
  <c r="B31" i="18"/>
  <c r="B25" i="18"/>
  <c r="B23" i="18"/>
  <c r="B77" i="18"/>
  <c r="B75" i="18"/>
  <c r="B73" i="18"/>
  <c r="B71" i="18"/>
  <c r="B69" i="18"/>
  <c r="B64" i="18"/>
  <c r="B62" i="18"/>
  <c r="B60" i="18"/>
  <c r="B58" i="18"/>
  <c r="B51" i="18"/>
  <c r="B49" i="18"/>
  <c r="B47" i="18"/>
  <c r="B38" i="18"/>
  <c r="B40" i="18"/>
  <c r="B42" i="18"/>
  <c r="B32" i="18"/>
  <c r="B30" i="18"/>
  <c r="B24" i="18"/>
  <c r="G114" i="5"/>
  <c r="D18" i="18"/>
  <c r="D12" i="18"/>
  <c r="D13" i="18" s="1"/>
  <c r="D17" i="18"/>
  <c r="D19" i="18" s="1"/>
  <c r="D8" i="18"/>
  <c r="B18" i="18"/>
  <c r="B12" i="18"/>
  <c r="B13" i="18" s="1"/>
  <c r="B17" i="18"/>
  <c r="B19" i="18" s="1"/>
  <c r="B8" i="18"/>
  <c r="E18" i="18"/>
  <c r="E8" i="18"/>
  <c r="E17" i="18"/>
  <c r="E12" i="18"/>
  <c r="E13" i="18" s="1"/>
  <c r="C18" i="18"/>
  <c r="C8" i="18"/>
  <c r="C17" i="18"/>
  <c r="C19" i="18" s="1"/>
  <c r="C12" i="18"/>
  <c r="C26" i="28"/>
  <c r="C19" i="28"/>
  <c r="C34" i="28"/>
  <c r="C43" i="28"/>
  <c r="C76" i="28"/>
  <c r="B34" i="28"/>
  <c r="B43" i="28"/>
  <c r="B76" i="28"/>
  <c r="B13" i="28"/>
  <c r="D13" i="28" s="1"/>
  <c r="B19" i="28"/>
  <c r="B26" i="28"/>
  <c r="B53" i="28"/>
  <c r="B64" i="28"/>
  <c r="C53" i="28"/>
  <c r="C64" i="28"/>
  <c r="C13" i="18"/>
  <c r="D70" i="17"/>
  <c r="C72" i="17"/>
  <c r="D69" i="17"/>
  <c r="D71" i="17"/>
  <c r="B71" i="17"/>
  <c r="B70" i="17"/>
  <c r="B69" i="17"/>
  <c r="B68" i="17"/>
  <c r="C74" i="17"/>
  <c r="C69" i="17"/>
  <c r="C75" i="17"/>
  <c r="C73" i="17"/>
  <c r="C70" i="17"/>
  <c r="C68" i="17"/>
  <c r="D13" i="17"/>
  <c r="E13" i="17" s="1"/>
  <c r="D75" i="17"/>
  <c r="B75" i="17"/>
  <c r="D74" i="17"/>
  <c r="B74" i="17"/>
  <c r="D73" i="17"/>
  <c r="B73" i="17"/>
  <c r="B72" i="17"/>
  <c r="D172" i="18" l="1"/>
  <c r="C65" i="18"/>
  <c r="D26" i="28"/>
  <c r="E114" i="18"/>
  <c r="D114" i="18"/>
  <c r="C114" i="18"/>
  <c r="C95" i="18"/>
  <c r="C172" i="18"/>
  <c r="E95" i="18"/>
  <c r="E172" i="18"/>
  <c r="B114" i="18"/>
  <c r="B138" i="18"/>
  <c r="B172" i="18"/>
  <c r="C138" i="18"/>
  <c r="E138" i="18"/>
  <c r="B95" i="18"/>
  <c r="F8" i="18"/>
  <c r="D138" i="18"/>
  <c r="D95" i="18"/>
  <c r="B26" i="17"/>
  <c r="D34" i="28"/>
  <c r="D19" i="28"/>
  <c r="D76" i="28"/>
  <c r="D43" i="28"/>
  <c r="D64" i="28"/>
  <c r="D53" i="28"/>
  <c r="E65" i="18"/>
  <c r="F13" i="18"/>
  <c r="C43" i="18"/>
  <c r="E26" i="18"/>
  <c r="E53" i="18"/>
  <c r="C34" i="18"/>
  <c r="C53" i="18"/>
  <c r="C79" i="18"/>
  <c r="E19" i="18"/>
  <c r="E34" i="18"/>
  <c r="E43" i="18"/>
  <c r="E79" i="18"/>
  <c r="C26" i="18"/>
  <c r="D26" i="18"/>
  <c r="D34" i="18"/>
  <c r="D26" i="17"/>
  <c r="D34" i="17"/>
  <c r="B43" i="17"/>
  <c r="D64" i="17"/>
  <c r="B53" i="17"/>
  <c r="B19" i="17"/>
  <c r="D19" i="17"/>
  <c r="D43" i="17"/>
  <c r="D53" i="17"/>
  <c r="D76" i="17"/>
  <c r="C34" i="17"/>
  <c r="B34" i="17"/>
  <c r="B64" i="17"/>
  <c r="C53" i="17"/>
  <c r="C19" i="17"/>
  <c r="C26" i="17"/>
  <c r="C43" i="17"/>
  <c r="C64" i="17"/>
  <c r="C76" i="17"/>
  <c r="B43" i="18"/>
  <c r="B34" i="18"/>
  <c r="D43" i="18"/>
  <c r="B65" i="18"/>
  <c r="B79" i="18"/>
  <c r="B53" i="18"/>
  <c r="B26" i="18"/>
  <c r="D65" i="18"/>
  <c r="D79" i="18"/>
  <c r="D53" i="18"/>
  <c r="F19" i="18"/>
  <c r="B76" i="17"/>
  <c r="F172" i="18" l="1"/>
  <c r="F95" i="18"/>
  <c r="F114" i="18"/>
  <c r="F138" i="18"/>
  <c r="E64" i="17"/>
  <c r="E26" i="17"/>
  <c r="F26" i="18"/>
  <c r="F34" i="18"/>
  <c r="F79" i="18"/>
  <c r="E76" i="17"/>
  <c r="E43" i="17"/>
  <c r="E53" i="17"/>
  <c r="E34" i="17"/>
  <c r="E19" i="17"/>
  <c r="F53" i="18"/>
  <c r="F65" i="18"/>
  <c r="F43" i="18"/>
  <c r="B172" i="5" l="1"/>
  <c r="B79" i="5"/>
  <c r="B95" i="5"/>
  <c r="D19" i="5"/>
  <c r="B26" i="5"/>
  <c r="B19" i="5"/>
  <c r="C138" i="5" l="1"/>
  <c r="C172" i="5"/>
  <c r="D138" i="5"/>
  <c r="D172" i="5"/>
  <c r="F172" i="5"/>
  <c r="F138" i="5"/>
  <c r="E138" i="5"/>
  <c r="E172" i="5"/>
  <c r="F79" i="5"/>
  <c r="C79" i="5"/>
  <c r="E79" i="5"/>
  <c r="E95" i="5"/>
  <c r="D79" i="5"/>
  <c r="D95" i="5"/>
  <c r="F95" i="5"/>
  <c r="C95" i="5"/>
  <c r="F19" i="5"/>
  <c r="E19" i="5"/>
  <c r="E26" i="5"/>
  <c r="F26" i="5"/>
  <c r="F65" i="5"/>
  <c r="D34" i="5"/>
  <c r="F43" i="5"/>
  <c r="B53" i="5"/>
  <c r="B65" i="5"/>
  <c r="B34" i="5"/>
  <c r="F34" i="5"/>
  <c r="B43" i="5"/>
  <c r="D43" i="5"/>
  <c r="D53" i="5"/>
  <c r="F53" i="5"/>
  <c r="D65" i="5"/>
  <c r="D26" i="5"/>
  <c r="C26" i="5"/>
  <c r="C19" i="5"/>
  <c r="C34" i="5"/>
  <c r="C43" i="5"/>
  <c r="C53" i="5"/>
  <c r="C65" i="5"/>
  <c r="E34" i="5"/>
  <c r="E43" i="5"/>
  <c r="E53" i="5"/>
  <c r="E65" i="5"/>
  <c r="G172" i="5" l="1"/>
  <c r="G138" i="5"/>
  <c r="G79" i="5"/>
  <c r="G95" i="5"/>
  <c r="G34" i="5"/>
  <c r="G19" i="5"/>
  <c r="G53" i="5"/>
  <c r="G26" i="5"/>
  <c r="G65" i="5"/>
  <c r="G43" i="5"/>
  <c r="P17" i="30" l="1"/>
</calcChain>
</file>

<file path=xl/sharedStrings.xml><?xml version="1.0" encoding="utf-8"?>
<sst xmlns="http://schemas.openxmlformats.org/spreadsheetml/2006/main" count="2125" uniqueCount="651">
  <si>
    <t>1D</t>
  </si>
  <si>
    <t>2D</t>
  </si>
  <si>
    <t>3D</t>
  </si>
  <si>
    <t>4D</t>
  </si>
  <si>
    <t>5D</t>
  </si>
  <si>
    <t>1st</t>
  </si>
  <si>
    <t>2nd</t>
  </si>
  <si>
    <t>3rd</t>
  </si>
  <si>
    <t>4th</t>
  </si>
  <si>
    <t>5th</t>
  </si>
  <si>
    <t>6th</t>
  </si>
  <si>
    <t>Yes</t>
  </si>
  <si>
    <t>8th</t>
  </si>
  <si>
    <t>7th</t>
  </si>
  <si>
    <t>Totals</t>
  </si>
  <si>
    <t>Placings</t>
  </si>
  <si>
    <t>For 201 or more riders 8 places</t>
  </si>
  <si>
    <t>For 201-250 riders 6 places</t>
  </si>
  <si>
    <t>For 144-200 riders 5 places</t>
  </si>
  <si>
    <t>For 101-143 riders 4 places</t>
  </si>
  <si>
    <t>For 51-100 riders 3 places</t>
  </si>
  <si>
    <t>For 26-50 riders 2 places</t>
  </si>
  <si>
    <t>For 1-25 riders 1 place</t>
  </si>
  <si>
    <t>% Payback</t>
  </si>
  <si>
    <t>Added $</t>
  </si>
  <si>
    <t># Entries</t>
  </si>
  <si>
    <t>Entry Fee</t>
  </si>
  <si>
    <t>Nom</t>
  </si>
  <si>
    <t>D Placing</t>
  </si>
  <si>
    <t>Total Payout</t>
  </si>
  <si>
    <t>$ From Entry</t>
  </si>
  <si>
    <t>Total $ Held</t>
  </si>
  <si>
    <t>For 121-200 riders 7 places</t>
  </si>
  <si>
    <t>For 91-120 riders 6 places</t>
  </si>
  <si>
    <t>For 61-90 riders 5 places</t>
  </si>
  <si>
    <t>For 31-60 riders 4 places</t>
  </si>
  <si>
    <t>For 16-30 riders 3 places</t>
  </si>
  <si>
    <t>For 11-15 riders 2 places</t>
  </si>
  <si>
    <t>For 1-10 riders 1 place</t>
  </si>
  <si>
    <t>11th</t>
  </si>
  <si>
    <t>10th</t>
  </si>
  <si>
    <t>9th</t>
  </si>
  <si>
    <t xml:space="preserve">  Total Payout</t>
  </si>
  <si>
    <t>Horse Name</t>
  </si>
  <si>
    <t>Rider Name</t>
  </si>
  <si>
    <t>4D Payout BBR</t>
  </si>
  <si>
    <t>5D Payout BBR</t>
  </si>
  <si>
    <t>3D Payout</t>
  </si>
  <si>
    <t>For 1-16 riders 1 place</t>
  </si>
  <si>
    <t>For 17-33 riders 2 places</t>
  </si>
  <si>
    <t>For 34-66 riders 3 places</t>
  </si>
  <si>
    <t>For 97-95 riders 4 places</t>
  </si>
  <si>
    <t>For 96-133 riders 5 places</t>
  </si>
  <si>
    <t>For 134-166 riders 6 places</t>
  </si>
  <si>
    <t>For 167-222 riders 8 places</t>
  </si>
  <si>
    <t>For 223-333 riders 10 places</t>
  </si>
  <si>
    <t>For 251-333 riders 8 places</t>
  </si>
  <si>
    <t>For 334-500 riders 10 places</t>
  </si>
  <si>
    <t>12th</t>
  </si>
  <si>
    <t>For 501-666 riders 12 places</t>
  </si>
  <si>
    <t>For 667-1000 riders 15 places</t>
  </si>
  <si>
    <t>13th</t>
  </si>
  <si>
    <t>14th</t>
  </si>
  <si>
    <t>15th</t>
  </si>
  <si>
    <t>For 1001-1500 riders 20 places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</si>
  <si>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</si>
  <si>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</si>
  <si>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</si>
  <si>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</si>
  <si>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</si>
  <si>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</si>
  <si>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</si>
  <si>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</si>
  <si>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</si>
  <si>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</si>
  <si>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</si>
  <si>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</si>
  <si>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</si>
  <si>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</si>
  <si>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</si>
  <si>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For 334-500 riders 12 places</t>
  </si>
  <si>
    <t>For 501-750 riders 15 places</t>
  </si>
  <si>
    <t>For 751-1200 riders 20 places</t>
  </si>
  <si>
    <t>For 1201 or More riders 30 places</t>
  </si>
  <si>
    <t>For 1-7 riders 1 place</t>
  </si>
  <si>
    <t>For 8-11 riders 2 places</t>
  </si>
  <si>
    <t>For 12-15 riders 3 places</t>
  </si>
  <si>
    <t>For 16-19 riders 4 places</t>
  </si>
  <si>
    <t>For 20-23 riders 5 places</t>
  </si>
  <si>
    <t>For 24-27 riders 6 places</t>
  </si>
  <si>
    <t>For 28-31 riders 7 places</t>
  </si>
  <si>
    <t>For 32 or more riders 8 places</t>
  </si>
  <si>
    <t>% in each D</t>
  </si>
  <si>
    <t>Total % =</t>
  </si>
  <si>
    <t>è</t>
  </si>
  <si>
    <t>For 1501 or More riders 30 places</t>
  </si>
  <si>
    <t>Total % Payout</t>
  </si>
  <si>
    <t>Mem</t>
  </si>
  <si>
    <t>WPRA</t>
  </si>
  <si>
    <t>BBR</t>
  </si>
  <si>
    <t>4 Yr Fut</t>
  </si>
  <si>
    <t>5 Yr Fut</t>
  </si>
  <si>
    <t>Split</t>
  </si>
  <si>
    <t>Carry</t>
  </si>
  <si>
    <t>Am</t>
  </si>
  <si>
    <t># Ran</t>
  </si>
  <si>
    <t># Left</t>
  </si>
  <si>
    <t>Final Time</t>
  </si>
  <si>
    <t>BFA 2D Payout</t>
  </si>
  <si>
    <t>Each Go</t>
  </si>
  <si>
    <t>$5,000-7,500 Pays 5 Places         4 to 1D 1 to 2D</t>
  </si>
  <si>
    <t>$7,501 - 10,000 Pays 6 Places        4 to 1D,  2 to 2D</t>
  </si>
  <si>
    <t xml:space="preserve">   $10,001 - $15,000 Payes 8 Places        5 to 1D, 3 to 2D</t>
  </si>
  <si>
    <t>Open</t>
  </si>
  <si>
    <t>X</t>
  </si>
  <si>
    <t># Entered</t>
  </si>
  <si>
    <t>Age Inct.</t>
  </si>
  <si>
    <t>T/C</t>
  </si>
  <si>
    <t>F/F</t>
  </si>
  <si>
    <t>Draw</t>
  </si>
  <si>
    <t>Owner Name</t>
  </si>
  <si>
    <t>Time</t>
  </si>
  <si>
    <t>Der</t>
  </si>
  <si>
    <t>SCR</t>
  </si>
  <si>
    <t>Pen</t>
  </si>
  <si>
    <t>BP</t>
  </si>
  <si>
    <t>Placing</t>
  </si>
  <si>
    <t>Money Earned</t>
  </si>
  <si>
    <t>$25,001 - $35,000 Payes 12 Places          8 to 1D, 4 to 2D</t>
  </si>
  <si>
    <t>$15,001 - $25,000 Payes 11 Places        7 to 1D, 4 to 2D</t>
  </si>
  <si>
    <t>S</t>
  </si>
  <si>
    <t>P</t>
  </si>
  <si>
    <t>Y</t>
  </si>
  <si>
    <t>A</t>
  </si>
  <si>
    <t>Av</t>
  </si>
  <si>
    <t>Time 1</t>
  </si>
  <si>
    <t>Final Time 1</t>
  </si>
  <si>
    <t>Time 2</t>
  </si>
  <si>
    <t>Final Time 2</t>
  </si>
  <si>
    <t>Total Time</t>
  </si>
  <si>
    <t>Average Time</t>
  </si>
  <si>
    <t xml:space="preserve">Parker County Arena </t>
  </si>
  <si>
    <t>2D Payout</t>
  </si>
  <si>
    <t>Futurity</t>
  </si>
  <si>
    <t>R/O</t>
  </si>
  <si>
    <t>HS</t>
  </si>
  <si>
    <t>Lisa Wernli</t>
  </si>
  <si>
    <t>Tiffany Durham</t>
  </si>
  <si>
    <t>Flashs Fine Effort</t>
  </si>
  <si>
    <t>YOU</t>
  </si>
  <si>
    <t>Open C/O</t>
  </si>
  <si>
    <t>Sydney Swatsell</t>
  </si>
  <si>
    <t>Mack Daddy</t>
  </si>
  <si>
    <t>Smalls</t>
  </si>
  <si>
    <t>Bryson Rawson</t>
  </si>
  <si>
    <t>Andrea Cline</t>
  </si>
  <si>
    <t>Lori Marsh</t>
  </si>
  <si>
    <t>Cash For The Jewels</t>
  </si>
  <si>
    <t>Frenchmans Lucy Lou</t>
  </si>
  <si>
    <t>Hollie Sirman</t>
  </si>
  <si>
    <t>Easter Bunny Special</t>
  </si>
  <si>
    <t>Babe On The Run</t>
  </si>
  <si>
    <t>Kyle Etchart</t>
  </si>
  <si>
    <t>Panfis Corona</t>
  </si>
  <si>
    <t>Jenna Napier</t>
  </si>
  <si>
    <t>Quick Boogie</t>
  </si>
  <si>
    <t>Dual Reys Win Money</t>
  </si>
  <si>
    <t>Feature Me Firin</t>
  </si>
  <si>
    <t>Trinity Joiner</t>
  </si>
  <si>
    <t>Leann Younger</t>
  </si>
  <si>
    <t>Billie Ann Harmon</t>
  </si>
  <si>
    <t>Lacy Billingsley</t>
  </si>
  <si>
    <t>Jo Fisher</t>
  </si>
  <si>
    <t>Breckyn Tippen</t>
  </si>
  <si>
    <t>Sugar Sage Watson</t>
  </si>
  <si>
    <t>Donna Tippen</t>
  </si>
  <si>
    <t>Check Me Out Guys</t>
  </si>
  <si>
    <t>Denny Ralls</t>
  </si>
  <si>
    <t>SV Southern Comfort</t>
  </si>
  <si>
    <t>Senior</t>
  </si>
  <si>
    <t>Adult</t>
  </si>
  <si>
    <t>Youth</t>
  </si>
  <si>
    <t>Derby</t>
  </si>
  <si>
    <t>Wyatt Williams</t>
  </si>
  <si>
    <t>Coralee Williams</t>
  </si>
  <si>
    <t>S1</t>
  </si>
  <si>
    <t>Jamie Wilson</t>
  </si>
  <si>
    <t>S66</t>
  </si>
  <si>
    <t>S70</t>
  </si>
  <si>
    <t>x</t>
  </si>
  <si>
    <t>S124</t>
  </si>
  <si>
    <t>S15</t>
  </si>
  <si>
    <t>S81</t>
  </si>
  <si>
    <t>S68</t>
  </si>
  <si>
    <t>S85</t>
  </si>
  <si>
    <t>Mindy Holloway</t>
  </si>
  <si>
    <t>S9</t>
  </si>
  <si>
    <t>S87</t>
  </si>
  <si>
    <t>S54</t>
  </si>
  <si>
    <t>S71</t>
  </si>
  <si>
    <t>S107</t>
  </si>
  <si>
    <t>S55</t>
  </si>
  <si>
    <t>S11</t>
  </si>
  <si>
    <t>S102</t>
  </si>
  <si>
    <t>S82</t>
  </si>
  <si>
    <t>S27</t>
  </si>
  <si>
    <t>S13</t>
  </si>
  <si>
    <t>S65</t>
  </si>
  <si>
    <t>S14</t>
  </si>
  <si>
    <t>S106</t>
  </si>
  <si>
    <t>S104</t>
  </si>
  <si>
    <t>S20</t>
  </si>
  <si>
    <t>S76</t>
  </si>
  <si>
    <t>S89</t>
  </si>
  <si>
    <t>S41</t>
  </si>
  <si>
    <t>S90</t>
  </si>
  <si>
    <t>S26</t>
  </si>
  <si>
    <t>S92</t>
  </si>
  <si>
    <t>Kathy Rush</t>
  </si>
  <si>
    <t>S97</t>
  </si>
  <si>
    <t>S5</t>
  </si>
  <si>
    <t>S34</t>
  </si>
  <si>
    <t>Casey Hammons</t>
  </si>
  <si>
    <t>BH Trip Ta Fame</t>
  </si>
  <si>
    <t>S42</t>
  </si>
  <si>
    <t>Brittany Pierson</t>
  </si>
  <si>
    <t>CF Dash N Dirty</t>
  </si>
  <si>
    <t>S33</t>
  </si>
  <si>
    <t>S43</t>
  </si>
  <si>
    <t>S61</t>
  </si>
  <si>
    <t>S123</t>
  </si>
  <si>
    <t>Delaney Siebert</t>
  </si>
  <si>
    <t>S60</t>
  </si>
  <si>
    <t>S2</t>
  </si>
  <si>
    <t>S22</t>
  </si>
  <si>
    <t>S18</t>
  </si>
  <si>
    <t>S45</t>
  </si>
  <si>
    <t>S47</t>
  </si>
  <si>
    <t>S19</t>
  </si>
  <si>
    <t>S6</t>
  </si>
  <si>
    <t>S95</t>
  </si>
  <si>
    <t>S24</t>
  </si>
  <si>
    <t>S48</t>
  </si>
  <si>
    <t>S74</t>
  </si>
  <si>
    <t>S51</t>
  </si>
  <si>
    <t>S86</t>
  </si>
  <si>
    <t>Jennifer Cullen</t>
  </si>
  <si>
    <t>S79</t>
  </si>
  <si>
    <t>S63</t>
  </si>
  <si>
    <t>S50</t>
  </si>
  <si>
    <t>S72</t>
  </si>
  <si>
    <t>Jade Crago</t>
  </si>
  <si>
    <t>S12</t>
  </si>
  <si>
    <t>S53</t>
  </si>
  <si>
    <t>S80</t>
  </si>
  <si>
    <t>S125</t>
  </si>
  <si>
    <t>S8</t>
  </si>
  <si>
    <t>S35</t>
  </si>
  <si>
    <t>S126</t>
  </si>
  <si>
    <t>S37</t>
  </si>
  <si>
    <t>S21</t>
  </si>
  <si>
    <t>S91</t>
  </si>
  <si>
    <t>S40</t>
  </si>
  <si>
    <t>S99</t>
  </si>
  <si>
    <t>S69</t>
  </si>
  <si>
    <t>S84</t>
  </si>
  <si>
    <t>Emma Wildeisen</t>
  </si>
  <si>
    <t>S39</t>
  </si>
  <si>
    <t>Debra Cooper</t>
  </si>
  <si>
    <t>S4</t>
  </si>
  <si>
    <t>S98</t>
  </si>
  <si>
    <t>S64</t>
  </si>
  <si>
    <t>S32</t>
  </si>
  <si>
    <t>S57</t>
  </si>
  <si>
    <t>S75</t>
  </si>
  <si>
    <t>S7</t>
  </si>
  <si>
    <t>S127</t>
  </si>
  <si>
    <t>S52</t>
  </si>
  <si>
    <t>S67</t>
  </si>
  <si>
    <t>S101</t>
  </si>
  <si>
    <t>S108</t>
  </si>
  <si>
    <t>S78</t>
  </si>
  <si>
    <t>S38</t>
  </si>
  <si>
    <t>S100</t>
  </si>
  <si>
    <t>Bibbity Bobbidi Boo</t>
  </si>
  <si>
    <t>S77</t>
  </si>
  <si>
    <t>Guys Classy Colours</t>
  </si>
  <si>
    <t>S49</t>
  </si>
  <si>
    <t>S83</t>
  </si>
  <si>
    <t>S31</t>
  </si>
  <si>
    <t>S29</t>
  </si>
  <si>
    <t>First Down Deception</t>
  </si>
  <si>
    <t>S36</t>
  </si>
  <si>
    <t>S3</t>
  </si>
  <si>
    <t>S103</t>
  </si>
  <si>
    <t>S88</t>
  </si>
  <si>
    <t>S96</t>
  </si>
  <si>
    <t>S10</t>
  </si>
  <si>
    <t>S109</t>
  </si>
  <si>
    <t>S17</t>
  </si>
  <si>
    <t>S73</t>
  </si>
  <si>
    <t>S93</t>
  </si>
  <si>
    <t>S44</t>
  </si>
  <si>
    <t>S25</t>
  </si>
  <si>
    <t>S46</t>
  </si>
  <si>
    <t>S105</t>
  </si>
  <si>
    <t>S28</t>
  </si>
  <si>
    <t>S58</t>
  </si>
  <si>
    <t>S30</t>
  </si>
  <si>
    <t>S56</t>
  </si>
  <si>
    <t>S16</t>
  </si>
  <si>
    <t>S59</t>
  </si>
  <si>
    <t>S62</t>
  </si>
  <si>
    <t>Famous Longstockings</t>
  </si>
  <si>
    <t>S94</t>
  </si>
  <si>
    <t>Jennifer Abbott</t>
  </si>
  <si>
    <t>Candie Wolf</t>
  </si>
  <si>
    <t>Sara Redden</t>
  </si>
  <si>
    <t>Lauren Merica</t>
  </si>
  <si>
    <t>Myristol Open 2021</t>
  </si>
  <si>
    <t>Shantell Hayes</t>
  </si>
  <si>
    <t>Smooth Dot Com</t>
  </si>
  <si>
    <t>Gogo Romeo</t>
  </si>
  <si>
    <t>PV Sippen On Fire</t>
  </si>
  <si>
    <t>PV watchmeneighneigh</t>
  </si>
  <si>
    <t>Frenchmans Dually</t>
  </si>
  <si>
    <t>Hez Got A Caboose</t>
  </si>
  <si>
    <t>Kara Kreder</t>
  </si>
  <si>
    <t>VF Red Rocket</t>
  </si>
  <si>
    <t>Kaylyn Smith</t>
  </si>
  <si>
    <t>Bet She Can Fly</t>
  </si>
  <si>
    <t>Sally Conway</t>
  </si>
  <si>
    <t>Haydaysdashininfashion</t>
  </si>
  <si>
    <t>Billie Jackson</t>
  </si>
  <si>
    <t>Frosted Effort</t>
  </si>
  <si>
    <t>Shambrae Williams</t>
  </si>
  <si>
    <t>Mels Famous  Hayday</t>
  </si>
  <si>
    <t>ComonBabyLightMyFIre</t>
  </si>
  <si>
    <t>Karen Davis</t>
  </si>
  <si>
    <t>Money N Fame</t>
  </si>
  <si>
    <t>Fundiferous Frost</t>
  </si>
  <si>
    <t>Janelle Paul</t>
  </si>
  <si>
    <t>Docs Ace Ta Fame</t>
  </si>
  <si>
    <t>Streak Ta Fame N Royalty</t>
  </si>
  <si>
    <t>Tanna MCCornack</t>
  </si>
  <si>
    <t>Oscar De La Bully</t>
  </si>
  <si>
    <t>Bella Blaylock</t>
  </si>
  <si>
    <t>Lucy</t>
  </si>
  <si>
    <t>Wildfires Golden Drift</t>
  </si>
  <si>
    <t>Cassidey Hegar</t>
  </si>
  <si>
    <t>Pay Me First KL</t>
  </si>
  <si>
    <t>Kimberly Teague</t>
  </si>
  <si>
    <t>Best Ta Fame</t>
  </si>
  <si>
    <t>Hugginanativepepto</t>
  </si>
  <si>
    <t>Karen Rego</t>
  </si>
  <si>
    <t>Juno Im The Best</t>
  </si>
  <si>
    <t>Wendal Jackson</t>
  </si>
  <si>
    <t>Brandi Jackson</t>
  </si>
  <si>
    <t>Maximum Touchafame</t>
  </si>
  <si>
    <t>Graves Leavin Tucson</t>
  </si>
  <si>
    <t>JL Twisted Roc</t>
  </si>
  <si>
    <t>Judy McReynolds</t>
  </si>
  <si>
    <t>Genuine Honey</t>
  </si>
  <si>
    <t>Jill Haworth</t>
  </si>
  <si>
    <t>Whata Annie Oakley</t>
  </si>
  <si>
    <t>Kyna Hudman</t>
  </si>
  <si>
    <t>Frenchmans GO Flit</t>
  </si>
  <si>
    <t>HH Colorsdashindoll</t>
  </si>
  <si>
    <t>Reagan Marsh</t>
  </si>
  <si>
    <t>Crystal Rainbow</t>
  </si>
  <si>
    <t>Fench Cinnamon</t>
  </si>
  <si>
    <t>A Streak Of Fame</t>
  </si>
  <si>
    <t>Too Complicated</t>
  </si>
  <si>
    <t>Lacy Kimball</t>
  </si>
  <si>
    <t>Tinleys Wagon</t>
  </si>
  <si>
    <t>Carlos Renato</t>
  </si>
  <si>
    <t>Outlaw</t>
  </si>
  <si>
    <t>Suede</t>
  </si>
  <si>
    <t>Budget</t>
  </si>
  <si>
    <t>Sniper</t>
  </si>
  <si>
    <t>Misty</t>
  </si>
  <si>
    <t>Waylon James</t>
  </si>
  <si>
    <t>Kits Texas Taxi</t>
  </si>
  <si>
    <t>Luckatthatlou</t>
  </si>
  <si>
    <t>Kitnic</t>
  </si>
  <si>
    <t>Diesel</t>
  </si>
  <si>
    <t>Double the Run</t>
  </si>
  <si>
    <t>Furociousladychaser</t>
  </si>
  <si>
    <t>Brynlee Dewynter</t>
  </si>
  <si>
    <t>Rocky</t>
  </si>
  <si>
    <t>Lisa Jo Velliquette</t>
  </si>
  <si>
    <t>Namgis D 44</t>
  </si>
  <si>
    <t>Lindsay Bullard</t>
  </si>
  <si>
    <t xml:space="preserve">Patty Ralls </t>
  </si>
  <si>
    <t>Double Down Stinson</t>
  </si>
  <si>
    <t>Boots too Quick</t>
  </si>
  <si>
    <t>BT ScoredlolaStinson</t>
  </si>
  <si>
    <t>Famous Disco Bugs</t>
  </si>
  <si>
    <t>Midge Ridge</t>
  </si>
  <si>
    <t>Behold A Man</t>
  </si>
  <si>
    <t>Boss Super Frost</t>
  </si>
  <si>
    <t>Trust Your Journey</t>
  </si>
  <si>
    <t>Kelly Mancinelli</t>
  </si>
  <si>
    <t>Nicks Twister</t>
  </si>
  <si>
    <t>Justa Dash Of Eddie</t>
  </si>
  <si>
    <t>EOTresMentiras</t>
  </si>
  <si>
    <t>Monica Gillespe</t>
  </si>
  <si>
    <t>LD Feel The Thunder</t>
  </si>
  <si>
    <t>Streaking Buck Naked</t>
  </si>
  <si>
    <t>FH Corona Silk</t>
  </si>
  <si>
    <t>Kaylee Lehrmann</t>
  </si>
  <si>
    <t>KL Dashing Shine</t>
  </si>
  <si>
    <t>Cindy Witt</t>
  </si>
  <si>
    <t>Boon Lite Cricket</t>
  </si>
  <si>
    <t>Josh Seeger</t>
  </si>
  <si>
    <t>Wins Famous Lady</t>
  </si>
  <si>
    <t>Emma Nelson</t>
  </si>
  <si>
    <t>Bubba Freckle 210</t>
  </si>
  <si>
    <t>Kylena Hager</t>
  </si>
  <si>
    <t>Stolis Tipsy Gypsy</t>
  </si>
  <si>
    <t>Bar B Firewatersteel</t>
  </si>
  <si>
    <t>Dee Dee Jordan</t>
  </si>
  <si>
    <t>Lil Yella Draw</t>
  </si>
  <si>
    <t>Firen On Jack</t>
  </si>
  <si>
    <t>First Rappin Judge</t>
  </si>
  <si>
    <t>Heavens Got Credit</t>
  </si>
  <si>
    <t>Stormi Branch</t>
  </si>
  <si>
    <t>Pretty Theory</t>
  </si>
  <si>
    <t>Class Honoree</t>
  </si>
  <si>
    <t>Madeline Moll</t>
  </si>
  <si>
    <t>Sweetest Fletch</t>
  </si>
  <si>
    <t>Gear'em Up Nic</t>
  </si>
  <si>
    <t>Ocho</t>
  </si>
  <si>
    <t>Pedro</t>
  </si>
  <si>
    <t>Sydney Arthur</t>
  </si>
  <si>
    <t>TKTSTRAWBERRYSODA</t>
  </si>
  <si>
    <t>Halliburton</t>
  </si>
  <si>
    <t>Whitney Godinez</t>
  </si>
  <si>
    <t>Im Dun Smokin Bugs</t>
  </si>
  <si>
    <t>Girlfriend</t>
  </si>
  <si>
    <t>Katie Kapanick</t>
  </si>
  <si>
    <t>Pistol Packin lark</t>
  </si>
  <si>
    <t>LeeAnn Wills</t>
  </si>
  <si>
    <t>Shoot Yeah Shes Sassy</t>
  </si>
  <si>
    <t>Elizabeth Meech</t>
  </si>
  <si>
    <t>Zans Zippo Bonanza</t>
  </si>
  <si>
    <t>Kathy Warren</t>
  </si>
  <si>
    <t>Promise Me Sunshine</t>
  </si>
  <si>
    <t>Woman At The Bar</t>
  </si>
  <si>
    <t>Elena Kiehne</t>
  </si>
  <si>
    <t>Frankie</t>
  </si>
  <si>
    <t>Alisha Todd</t>
  </si>
  <si>
    <t>LG El Javlin</t>
  </si>
  <si>
    <t>Debbie Morgan</t>
  </si>
  <si>
    <t>Get It Haley</t>
  </si>
  <si>
    <t>Raney Nelson</t>
  </si>
  <si>
    <t>Stonee Bug Leo</t>
  </si>
  <si>
    <t>Pat Oates</t>
  </si>
  <si>
    <t>Holy Fire N Money</t>
  </si>
  <si>
    <t>Cindy Wheeler</t>
  </si>
  <si>
    <t>SKIllMakeUFamous</t>
  </si>
  <si>
    <t>Cienna Jacobsen</t>
  </si>
  <si>
    <t>Straight Up Smooth</t>
  </si>
  <si>
    <t>Kate McClain</t>
  </si>
  <si>
    <t>Chics Melt For PYC</t>
  </si>
  <si>
    <t>Danica Hoppman</t>
  </si>
  <si>
    <t>Lonaker</t>
  </si>
  <si>
    <t>Evander</t>
  </si>
  <si>
    <t>Sherri Barnes</t>
  </si>
  <si>
    <t>Racing For Perks</t>
  </si>
  <si>
    <t>Kasey Barnes</t>
  </si>
  <si>
    <t>BB Boogying Frenchman</t>
  </si>
  <si>
    <t>Kappie Etherton</t>
  </si>
  <si>
    <t>Party Rocker</t>
  </si>
  <si>
    <t>Reid</t>
  </si>
  <si>
    <t>Kynzington Muth</t>
  </si>
  <si>
    <t>Rewind N Deal</t>
  </si>
  <si>
    <t>Dat Stormy Hota</t>
  </si>
  <si>
    <t>Jolene Jones</t>
  </si>
  <si>
    <t>Peppys StreakOf Fame</t>
  </si>
  <si>
    <t>Capone</t>
  </si>
  <si>
    <t>Hadley Durfey</t>
  </si>
  <si>
    <t>Christy Durfey</t>
  </si>
  <si>
    <t>Courtney Worthington</t>
  </si>
  <si>
    <t>Phillip Kenyon</t>
  </si>
  <si>
    <t>Dallas Oil Baron</t>
  </si>
  <si>
    <t>Makeita Mojito</t>
  </si>
  <si>
    <t>Tillies Hayday</t>
  </si>
  <si>
    <t>Ben McDonnell</t>
  </si>
  <si>
    <t>One Out Of The Kash</t>
  </si>
  <si>
    <t>AJ Shakeitlike Elvis</t>
  </si>
  <si>
    <t>Jody Pulcheon</t>
  </si>
  <si>
    <t>Nike</t>
  </si>
  <si>
    <t>Brooke Kelley</t>
  </si>
  <si>
    <t>Nu Bueno Karma</t>
  </si>
  <si>
    <t>Hayva Hawkins</t>
  </si>
  <si>
    <t>Shot Gun</t>
  </si>
  <si>
    <t>Brandee Hawkins</t>
  </si>
  <si>
    <t>Mulah</t>
  </si>
  <si>
    <t>Kylie Cook</t>
  </si>
  <si>
    <t>Lovey</t>
  </si>
  <si>
    <t>Praise Durfey</t>
  </si>
  <si>
    <t>Risyn Durfey</t>
  </si>
  <si>
    <t>Nitros Fashionfrenzy</t>
  </si>
  <si>
    <t>Stevie Perkins</t>
  </si>
  <si>
    <t>Stevi Hillman</t>
  </si>
  <si>
    <t>My Traffic Guy</t>
  </si>
  <si>
    <t>DTF Mellow Doc</t>
  </si>
  <si>
    <t>A Fun Frenchman</t>
  </si>
  <si>
    <t>Famous Lemon Drop</t>
  </si>
  <si>
    <t>Brittney Jones</t>
  </si>
  <si>
    <t>CM Bubblin Barbie</t>
  </si>
  <si>
    <t>Dude</t>
  </si>
  <si>
    <t>Crack Open Thebubbly</t>
  </si>
  <si>
    <t>Nico</t>
  </si>
  <si>
    <t>Schelli Creacy</t>
  </si>
  <si>
    <t>Super</t>
  </si>
  <si>
    <t>Lawcyn Bledsoe</t>
  </si>
  <si>
    <t>Bill</t>
  </si>
  <si>
    <t>Hayzel</t>
  </si>
  <si>
    <t xml:space="preserve">Tilly </t>
  </si>
  <si>
    <t>Sara Walker</t>
  </si>
  <si>
    <t>Shez Gold</t>
  </si>
  <si>
    <t>Hez Like No Other</t>
  </si>
  <si>
    <t>Chasin Annies Fame</t>
  </si>
  <si>
    <t>nt18.306</t>
  </si>
  <si>
    <t>nt26.036</t>
  </si>
  <si>
    <t>Cheyenne Rondeaux</t>
  </si>
  <si>
    <t>Fame 555</t>
  </si>
  <si>
    <t>Skye</t>
  </si>
  <si>
    <t>Jaimie Jones</t>
  </si>
  <si>
    <t>Guys Hot Ta Mollie</t>
  </si>
  <si>
    <t>JK Perks Dinky Dasher</t>
  </si>
  <si>
    <t>Civil War Hero</t>
  </si>
  <si>
    <t>scratch</t>
  </si>
  <si>
    <t>Amber Brown</t>
  </si>
  <si>
    <t>Brownie</t>
  </si>
  <si>
    <t>Belinda Coppinger</t>
  </si>
  <si>
    <t>Knox</t>
  </si>
  <si>
    <t>Roy</t>
  </si>
  <si>
    <t>Kristy Maxwell</t>
  </si>
  <si>
    <t>Hes Just A Fling</t>
  </si>
  <si>
    <t>Awards First</t>
  </si>
  <si>
    <t>broken</t>
  </si>
  <si>
    <t>nt16.368</t>
  </si>
  <si>
    <t>nt15.619</t>
  </si>
  <si>
    <t>Steely Steiner</t>
  </si>
  <si>
    <t>Off The Table Mable</t>
  </si>
  <si>
    <t>Dawn Fryar</t>
  </si>
  <si>
    <t>Bubba Tucker</t>
  </si>
  <si>
    <t>Boggies Royal Opey</t>
  </si>
  <si>
    <t>Jessica Watkins</t>
  </si>
  <si>
    <t>Dual Hand Luke</t>
  </si>
  <si>
    <t>Kaitlin Anderson</t>
  </si>
  <si>
    <t>Sake</t>
  </si>
  <si>
    <t>Baby B</t>
  </si>
  <si>
    <t>Special Bid Of Frost</t>
  </si>
  <si>
    <t>Dina Allred</t>
  </si>
  <si>
    <t>Chasin Tornados</t>
  </si>
  <si>
    <t>Madison Smith</t>
  </si>
  <si>
    <t>Drifiting Miss Penny</t>
  </si>
  <si>
    <t>Little Catty Kitty</t>
  </si>
  <si>
    <t>Rose Pederson</t>
  </si>
  <si>
    <t>BR Cashin</t>
  </si>
  <si>
    <t>Terry Quintana</t>
  </si>
  <si>
    <t>Rappin Ol Tom</t>
  </si>
  <si>
    <t>Jessica Quintana</t>
  </si>
  <si>
    <t>Atlas</t>
  </si>
  <si>
    <t>Jess Blazin Otoe</t>
  </si>
  <si>
    <t>Bams Red Sunsocks</t>
  </si>
  <si>
    <t>Delightful Brownies</t>
  </si>
  <si>
    <t>Stolis Lil Secret</t>
  </si>
  <si>
    <t>One Smooth Kelly</t>
  </si>
  <si>
    <t>nt16.734</t>
  </si>
  <si>
    <t>nt17.205</t>
  </si>
  <si>
    <t>nt17.534</t>
  </si>
  <si>
    <t>Brooke Hickey</t>
  </si>
  <si>
    <t>Victor</t>
  </si>
  <si>
    <t>Zeke</t>
  </si>
  <si>
    <t>Tammy Hickey</t>
  </si>
  <si>
    <t>Rosa</t>
  </si>
  <si>
    <t>Allison Humphrey</t>
  </si>
  <si>
    <t>Famous Ring of Fire</t>
  </si>
  <si>
    <t>JR Roarin Fame</t>
  </si>
  <si>
    <t>Nicki Zimmerman</t>
  </si>
  <si>
    <t>Josephine</t>
  </si>
  <si>
    <t>Kenna Squires</t>
  </si>
  <si>
    <t>Red Sunadore</t>
  </si>
  <si>
    <t>NB Lady Bird</t>
  </si>
  <si>
    <t>Loralai Lee</t>
  </si>
  <si>
    <t>Sunshine</t>
  </si>
  <si>
    <t>nt17.250</t>
  </si>
  <si>
    <t xml:space="preserve">nt </t>
  </si>
  <si>
    <t>nt</t>
  </si>
  <si>
    <t>nt17.582</t>
  </si>
  <si>
    <t>nt16.838</t>
  </si>
  <si>
    <t>nt16.555</t>
  </si>
  <si>
    <t>nt17.039</t>
  </si>
  <si>
    <t>Annika Barry</t>
  </si>
  <si>
    <t>Caylee Woodard</t>
  </si>
  <si>
    <t>Pheonix</t>
  </si>
  <si>
    <t>Jaidyn Ornelas</t>
  </si>
  <si>
    <t>Teneille Angland</t>
  </si>
  <si>
    <t>Shelby Riley</t>
  </si>
  <si>
    <t>Dash Ta Shake Me</t>
  </si>
  <si>
    <t>nt16.479</t>
  </si>
  <si>
    <t>nt16.832</t>
  </si>
  <si>
    <t>nt16.495</t>
  </si>
  <si>
    <t>nt16.219</t>
  </si>
  <si>
    <t>nt17.156</t>
  </si>
  <si>
    <t>nt17.557</t>
  </si>
  <si>
    <t>nt16.713</t>
  </si>
  <si>
    <t>nt16.919</t>
  </si>
  <si>
    <t>nt19.520</t>
  </si>
  <si>
    <t>Captain</t>
  </si>
  <si>
    <t>nt15.954</t>
  </si>
  <si>
    <t>nt17.580</t>
  </si>
  <si>
    <t>nt16.783</t>
  </si>
  <si>
    <t>nt16.200</t>
  </si>
  <si>
    <t>nt16.074</t>
  </si>
  <si>
    <t>nt16.877</t>
  </si>
  <si>
    <t>nt18.711</t>
  </si>
  <si>
    <t>nt16.508</t>
  </si>
  <si>
    <t>nt16.786</t>
  </si>
  <si>
    <t>nt16.813</t>
  </si>
  <si>
    <t>1D 1st</t>
  </si>
  <si>
    <t>1D 2nd</t>
  </si>
  <si>
    <t>1D 3rd</t>
  </si>
  <si>
    <t>1D 4th</t>
  </si>
  <si>
    <t>1D 5th</t>
  </si>
  <si>
    <t>2D 1st</t>
  </si>
  <si>
    <t>2D 2nd</t>
  </si>
  <si>
    <t>2D 3rd</t>
  </si>
  <si>
    <t>2D 4th</t>
  </si>
  <si>
    <t>2D 5th tie</t>
  </si>
  <si>
    <t>3D 1st</t>
  </si>
  <si>
    <t>3D 2nd</t>
  </si>
  <si>
    <t>3D 3rd</t>
  </si>
  <si>
    <t>3D 4th</t>
  </si>
  <si>
    <t>3D 5th</t>
  </si>
  <si>
    <t>4D 1st</t>
  </si>
  <si>
    <t>4D 2nd</t>
  </si>
  <si>
    <t>4D 3rd</t>
  </si>
  <si>
    <t>4D 4th</t>
  </si>
  <si>
    <t>4D 5th</t>
  </si>
  <si>
    <t>5D 1st</t>
  </si>
  <si>
    <t>5D 2nd</t>
  </si>
  <si>
    <t>5D 3rd</t>
  </si>
  <si>
    <t>5D 4th</t>
  </si>
  <si>
    <t>5D 5th</t>
  </si>
  <si>
    <t>4d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</si>
</sst>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$&quot;#,##0.0"/>
    <numFmt numFmtId="169" formatCode="0.0%"/>
    <numFmt numFmtId="170" formatCode="_(* #,##0.000_);_(* \(#,##0.000\);_(* &quot;-&quot;?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36"/>
      <color theme="1"/>
      <name val="Algerian"/>
      <family val="5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name val="Cambria"/>
      <family val="1"/>
      <scheme val="major"/>
    </font>
    <font>
      <b/>
      <sz val="11"/>
      <name val="Wingdings"/>
      <charset val="2"/>
    </font>
    <font>
      <b/>
      <sz val="11"/>
      <name val="Arial"/>
      <family val="2"/>
    </font>
    <font>
      <b/>
      <u/>
      <sz val="11"/>
      <name val="Cambria"/>
      <family val="1"/>
      <scheme val="major"/>
    </font>
    <font>
      <b/>
      <u/>
      <sz val="11"/>
      <name val="Arial"/>
      <family val="2"/>
    </font>
    <font>
      <sz val="12"/>
      <color theme="1"/>
      <name val="Calibri"/>
      <family val="2"/>
      <scheme val="minor"/>
    </font>
    <font>
      <b/>
      <sz val="36"/>
      <name val="Algerian"/>
      <family val="5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3E8E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165" fontId="11" fillId="0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Border="1" applyAlignment="1" applyProtection="1">
      <alignment horizontal="center"/>
    </xf>
    <xf numFmtId="9" fontId="11" fillId="0" borderId="1" xfId="3" applyFont="1" applyFill="1" applyBorder="1" applyAlignment="1" applyProtection="1">
      <alignment horizontal="center"/>
    </xf>
    <xf numFmtId="166" fontId="10" fillId="6" borderId="1" xfId="2" applyNumberFormat="1" applyFont="1" applyFill="1" applyBorder="1" applyAlignment="1" applyProtection="1">
      <alignment horizontal="center"/>
      <protection locked="0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9" fontId="10" fillId="6" borderId="1" xfId="3" applyFont="1" applyFill="1" applyBorder="1" applyAlignment="1" applyProtection="1">
      <alignment horizontal="center"/>
      <protection locked="0"/>
    </xf>
    <xf numFmtId="166" fontId="10" fillId="6" borderId="1" xfId="3" applyNumberFormat="1" applyFont="1" applyFill="1" applyBorder="1" applyAlignment="1" applyProtection="1">
      <alignment horizontal="center"/>
      <protection locked="0"/>
    </xf>
    <xf numFmtId="166" fontId="6" fillId="5" borderId="1" xfId="1" applyNumberFormat="1" applyFont="1" applyFill="1" applyBorder="1" applyAlignment="1" applyProtection="1">
      <alignment horizontal="center"/>
    </xf>
    <xf numFmtId="9" fontId="10" fillId="6" borderId="1" xfId="3" applyNumberFormat="1" applyFont="1" applyFill="1" applyBorder="1" applyAlignment="1" applyProtection="1">
      <alignment horizontal="center"/>
    </xf>
    <xf numFmtId="165" fontId="12" fillId="0" borderId="0" xfId="2" applyNumberFormat="1" applyFont="1" applyFill="1" applyBorder="1" applyAlignment="1" applyProtection="1">
      <alignment horizontal="center"/>
    </xf>
    <xf numFmtId="165" fontId="11" fillId="12" borderId="1" xfId="2" applyNumberFormat="1" applyFont="1" applyFill="1" applyBorder="1" applyAlignment="1" applyProtection="1">
      <alignment horizontal="center"/>
    </xf>
    <xf numFmtId="166" fontId="11" fillId="13" borderId="1" xfId="2" applyNumberFormat="1" applyFont="1" applyFill="1" applyBorder="1" applyAlignment="1" applyProtection="1">
      <alignment horizontal="center"/>
    </xf>
    <xf numFmtId="166" fontId="11" fillId="12" borderId="1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right"/>
    </xf>
    <xf numFmtId="9" fontId="13" fillId="0" borderId="1" xfId="3" applyFont="1" applyFill="1" applyBorder="1" applyAlignment="1" applyProtection="1">
      <alignment horizontal="right"/>
    </xf>
    <xf numFmtId="165" fontId="11" fillId="5" borderId="1" xfId="2" applyNumberFormat="1" applyFont="1" applyFill="1" applyBorder="1" applyAlignment="1" applyProtection="1">
      <alignment horizontal="center"/>
    </xf>
    <xf numFmtId="166" fontId="13" fillId="5" borderId="1" xfId="2" applyNumberFormat="1" applyFont="1" applyFill="1" applyBorder="1" applyAlignment="1" applyProtection="1">
      <alignment horizontal="right"/>
    </xf>
    <xf numFmtId="166" fontId="13" fillId="0" borderId="1" xfId="2" applyNumberFormat="1" applyFont="1" applyFill="1" applyBorder="1" applyAlignment="1" applyProtection="1">
      <alignment horizontal="right" indent="1"/>
    </xf>
    <xf numFmtId="165" fontId="12" fillId="0" borderId="0" xfId="2" applyNumberFormat="1" applyFont="1" applyAlignment="1" applyProtection="1">
      <alignment horizontal="center"/>
    </xf>
    <xf numFmtId="9" fontId="12" fillId="0" borderId="0" xfId="3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/>
    <xf numFmtId="165" fontId="11" fillId="13" borderId="1" xfId="2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66" fontId="13" fillId="0" borderId="1" xfId="0" applyNumberFormat="1" applyFont="1" applyBorder="1"/>
    <xf numFmtId="166" fontId="13" fillId="5" borderId="1" xfId="2" applyNumberFormat="1" applyFont="1" applyFill="1" applyBorder="1" applyAlignment="1" applyProtection="1"/>
    <xf numFmtId="9" fontId="13" fillId="5" borderId="1" xfId="3" applyFont="1" applyFill="1" applyBorder="1" applyAlignment="1" applyProtection="1">
      <alignment horizontal="right"/>
    </xf>
    <xf numFmtId="166" fontId="11" fillId="0" borderId="1" xfId="2" applyNumberFormat="1" applyFont="1" applyFill="1" applyBorder="1" applyAlignment="1" applyProtection="1">
      <alignment horizontal="center"/>
    </xf>
    <xf numFmtId="165" fontId="17" fillId="0" borderId="0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/>
    <xf numFmtId="165" fontId="12" fillId="0" borderId="0" xfId="2" applyNumberFormat="1" applyFont="1" applyFill="1" applyBorder="1" applyAlignment="1" applyProtection="1">
      <alignment horizontal="right"/>
    </xf>
    <xf numFmtId="165" fontId="17" fillId="0" borderId="0" xfId="2" applyNumberFormat="1" applyFont="1" applyFill="1" applyBorder="1" applyAlignment="1" applyProtection="1">
      <alignment horizontal="right"/>
    </xf>
    <xf numFmtId="9" fontId="10" fillId="6" borderId="1" xfId="3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66" fontId="13" fillId="0" borderId="1" xfId="0" applyNumberFormat="1" applyFont="1" applyBorder="1" applyProtection="1"/>
    <xf numFmtId="166" fontId="13" fillId="0" borderId="1" xfId="0" applyNumberFormat="1" applyFont="1" applyFill="1" applyBorder="1" applyProtection="1"/>
    <xf numFmtId="165" fontId="18" fillId="0" borderId="1" xfId="2" applyNumberFormat="1" applyFont="1" applyFill="1" applyBorder="1" applyAlignment="1" applyProtection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9" fontId="10" fillId="6" borderId="1" xfId="3" applyFont="1" applyFill="1" applyBorder="1" applyAlignment="1">
      <alignment horizontal="center"/>
    </xf>
    <xf numFmtId="9" fontId="14" fillId="6" borderId="1" xfId="3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center"/>
    </xf>
    <xf numFmtId="9" fontId="13" fillId="0" borderId="1" xfId="3" applyFont="1" applyFill="1" applyBorder="1" applyAlignment="1" applyProtection="1">
      <alignment horizontal="center"/>
    </xf>
    <xf numFmtId="166" fontId="6" fillId="13" borderId="1" xfId="0" applyNumberFormat="1" applyFont="1" applyFill="1" applyBorder="1" applyAlignment="1">
      <alignment horizontal="center"/>
    </xf>
    <xf numFmtId="166" fontId="13" fillId="5" borderId="1" xfId="2" applyNumberFormat="1" applyFont="1" applyFill="1" applyBorder="1" applyAlignment="1" applyProtection="1">
      <alignment horizontal="center"/>
    </xf>
    <xf numFmtId="9" fontId="14" fillId="6" borderId="1" xfId="3" applyFont="1" applyFill="1" applyBorder="1" applyAlignment="1">
      <alignment horizontal="center"/>
    </xf>
    <xf numFmtId="167" fontId="11" fillId="12" borderId="1" xfId="2" applyNumberFormat="1" applyFont="1" applyFill="1" applyBorder="1" applyAlignment="1" applyProtection="1">
      <alignment horizontal="center"/>
    </xf>
    <xf numFmtId="166" fontId="13" fillId="5" borderId="1" xfId="0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 applyProtection="1">
      <alignment horizontal="center"/>
    </xf>
    <xf numFmtId="165" fontId="19" fillId="0" borderId="0" xfId="2" applyNumberFormat="1" applyFont="1" applyAlignment="1" applyProtection="1">
      <alignment horizontal="center"/>
    </xf>
    <xf numFmtId="9" fontId="19" fillId="0" borderId="0" xfId="3" applyFont="1" applyFill="1" applyBorder="1" applyAlignment="1" applyProtection="1">
      <alignment horizontal="center"/>
    </xf>
    <xf numFmtId="166" fontId="6" fillId="5" borderId="1" xfId="2" applyNumberFormat="1" applyFont="1" applyFill="1" applyBorder="1" applyAlignment="1" applyProtection="1">
      <alignment horizontal="center"/>
    </xf>
    <xf numFmtId="165" fontId="11" fillId="14" borderId="1" xfId="2" applyNumberFormat="1" applyFont="1" applyFill="1" applyBorder="1" applyAlignment="1" applyProtection="1">
      <alignment horizontal="center"/>
    </xf>
    <xf numFmtId="166" fontId="11" fillId="14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6" fontId="4" fillId="5" borderId="1" xfId="2" applyNumberFormat="1" applyFont="1" applyFill="1" applyBorder="1" applyAlignment="1" applyProtection="1">
      <alignment horizontal="right"/>
    </xf>
    <xf numFmtId="166" fontId="4" fillId="5" borderId="1" xfId="2" applyNumberFormat="1" applyFont="1" applyFill="1" applyBorder="1" applyAlignment="1" applyProtection="1">
      <alignment horizontal="right" indent="1"/>
    </xf>
    <xf numFmtId="165" fontId="11" fillId="0" borderId="0" xfId="2" applyNumberFormat="1" applyFont="1" applyFill="1" applyBorder="1" applyAlignment="1" applyProtection="1">
      <alignment horizontal="center"/>
    </xf>
    <xf numFmtId="165" fontId="19" fillId="5" borderId="0" xfId="2" applyNumberFormat="1" applyFont="1" applyFill="1" applyBorder="1" applyAlignment="1" applyProtection="1">
      <alignment horizontal="right"/>
    </xf>
    <xf numFmtId="9" fontId="11" fillId="0" borderId="0" xfId="3" applyFont="1" applyFill="1" applyBorder="1" applyAlignment="1" applyProtection="1">
      <alignment horizontal="center"/>
    </xf>
    <xf numFmtId="165" fontId="20" fillId="0" borderId="0" xfId="2" applyNumberFormat="1" applyFont="1" applyFill="1" applyBorder="1" applyAlignment="1" applyProtection="1">
      <alignment horizontal="center"/>
    </xf>
    <xf numFmtId="165" fontId="21" fillId="5" borderId="0" xfId="2" applyNumberFormat="1" applyFont="1" applyFill="1" applyBorder="1" applyAlignment="1" applyProtection="1">
      <alignment horizontal="right"/>
    </xf>
    <xf numFmtId="9" fontId="20" fillId="0" borderId="0" xfId="3" applyFont="1" applyFill="1" applyBorder="1" applyAlignment="1" applyProtection="1">
      <alignment horizontal="center"/>
    </xf>
    <xf numFmtId="165" fontId="21" fillId="0" borderId="0" xfId="2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/>
    </xf>
    <xf numFmtId="165" fontId="11" fillId="2" borderId="1" xfId="2" applyNumberFormat="1" applyFont="1" applyFill="1" applyBorder="1" applyAlignment="1" applyProtection="1">
      <alignment horizontal="center"/>
    </xf>
    <xf numFmtId="166" fontId="11" fillId="2" borderId="1" xfId="2" applyNumberFormat="1" applyFont="1" applyFill="1" applyBorder="1" applyAlignment="1" applyProtection="1">
      <alignment horizontal="center"/>
    </xf>
    <xf numFmtId="9" fontId="13" fillId="0" borderId="1" xfId="3" applyFont="1" applyBorder="1" applyAlignment="1" applyProtection="1">
      <alignment horizontal="right"/>
    </xf>
    <xf numFmtId="169" fontId="10" fillId="6" borderId="1" xfId="3" applyNumberFormat="1" applyFont="1" applyFill="1" applyBorder="1" applyAlignment="1" applyProtection="1">
      <alignment horizontal="center"/>
    </xf>
    <xf numFmtId="10" fontId="10" fillId="6" borderId="1" xfId="3" applyNumberFormat="1" applyFont="1" applyFill="1" applyBorder="1" applyAlignment="1" applyProtection="1">
      <alignment horizontal="center"/>
    </xf>
    <xf numFmtId="168" fontId="11" fillId="2" borderId="1" xfId="2" applyNumberFormat="1" applyFont="1" applyFill="1" applyBorder="1" applyAlignment="1" applyProtection="1">
      <alignment horizontal="center"/>
    </xf>
    <xf numFmtId="9" fontId="11" fillId="0" borderId="1" xfId="3" applyNumberFormat="1" applyFont="1" applyFill="1" applyBorder="1" applyAlignment="1" applyProtection="1">
      <alignment horizontal="center"/>
    </xf>
    <xf numFmtId="166" fontId="10" fillId="6" borderId="1" xfId="1" applyNumberFormat="1" applyFont="1" applyFill="1" applyBorder="1" applyAlignment="1" applyProtection="1">
      <alignment horizontal="center"/>
      <protection locked="0"/>
    </xf>
    <xf numFmtId="166" fontId="11" fillId="0" borderId="1" xfId="2" applyNumberFormat="1" applyFont="1" applyBorder="1" applyAlignment="1" applyProtection="1">
      <alignment horizontal="center"/>
    </xf>
    <xf numFmtId="165" fontId="11" fillId="15" borderId="1" xfId="2" applyNumberFormat="1" applyFont="1" applyFill="1" applyBorder="1" applyAlignment="1" applyProtection="1">
      <alignment horizontal="center"/>
    </xf>
    <xf numFmtId="166" fontId="11" fillId="15" borderId="1" xfId="2" applyNumberFormat="1" applyFont="1" applyFill="1" applyBorder="1" applyAlignment="1" applyProtection="1">
      <alignment horizontal="center"/>
    </xf>
    <xf numFmtId="166" fontId="13" fillId="0" borderId="1" xfId="3" applyNumberFormat="1" applyFont="1" applyFill="1" applyBorder="1" applyAlignment="1" applyProtection="1"/>
    <xf numFmtId="9" fontId="13" fillId="0" borderId="1" xfId="3" applyNumberFormat="1" applyFont="1" applyFill="1" applyBorder="1" applyAlignment="1" applyProtection="1">
      <alignment horizontal="right"/>
    </xf>
    <xf numFmtId="9" fontId="10" fillId="6" borderId="6" xfId="3" applyFont="1" applyFill="1" applyBorder="1" applyAlignment="1" applyProtection="1">
      <alignment horizontal="center"/>
    </xf>
    <xf numFmtId="165" fontId="13" fillId="0" borderId="1" xfId="2" applyNumberFormat="1" applyFont="1" applyBorder="1" applyAlignment="1" applyProtection="1">
      <alignment horizontal="right"/>
    </xf>
    <xf numFmtId="9" fontId="13" fillId="0" borderId="1" xfId="3" applyNumberFormat="1" applyFont="1" applyBorder="1" applyAlignment="1" applyProtection="1">
      <alignment horizontal="right"/>
    </xf>
    <xf numFmtId="167" fontId="11" fillId="13" borderId="1" xfId="2" applyNumberFormat="1" applyFont="1" applyFill="1" applyBorder="1" applyAlignment="1" applyProtection="1">
      <alignment horizontal="center"/>
    </xf>
    <xf numFmtId="167" fontId="11" fillId="2" borderId="1" xfId="2" applyNumberFormat="1" applyFont="1" applyFill="1" applyBorder="1" applyAlignment="1" applyProtection="1">
      <alignment horizontal="center"/>
    </xf>
    <xf numFmtId="9" fontId="10" fillId="6" borderId="6" xfId="3" applyNumberFormat="1" applyFont="1" applyFill="1" applyBorder="1" applyAlignment="1" applyProtection="1">
      <alignment horizontal="center"/>
    </xf>
    <xf numFmtId="9" fontId="11" fillId="0" borderId="0" xfId="3" applyNumberFormat="1" applyFont="1" applyFill="1" applyBorder="1" applyAlignment="1" applyProtection="1">
      <alignment horizontal="center"/>
    </xf>
    <xf numFmtId="166" fontId="13" fillId="0" borderId="1" xfId="2" applyNumberFormat="1" applyFont="1" applyBorder="1" applyAlignment="1" applyProtection="1">
      <alignment horizontal="right"/>
    </xf>
    <xf numFmtId="0" fontId="22" fillId="0" borderId="0" xfId="0" applyFont="1" applyProtection="1">
      <protection locked="0"/>
    </xf>
    <xf numFmtId="0" fontId="8" fillId="8" borderId="1" xfId="0" applyFont="1" applyFill="1" applyBorder="1" applyAlignment="1" applyProtection="1">
      <alignment horizontal="center" wrapText="1"/>
    </xf>
    <xf numFmtId="170" fontId="15" fillId="0" borderId="1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166" fontId="15" fillId="0" borderId="1" xfId="0" applyNumberFormat="1" applyFont="1" applyBorder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4" fontId="15" fillId="0" borderId="1" xfId="0" applyNumberFormat="1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70" fontId="22" fillId="0" borderId="0" xfId="0" applyNumberFormat="1" applyFont="1" applyAlignment="1" applyProtection="1">
      <alignment horizontal="center"/>
      <protection locked="0"/>
    </xf>
    <xf numFmtId="166" fontId="22" fillId="0" borderId="0" xfId="0" applyNumberFormat="1" applyFont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  <protection locked="0"/>
    </xf>
    <xf numFmtId="0" fontId="22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64" fontId="22" fillId="0" borderId="1" xfId="0" applyNumberFormat="1" applyFont="1" applyBorder="1" applyProtection="1">
      <protection locked="0"/>
    </xf>
    <xf numFmtId="0" fontId="16" fillId="9" borderId="1" xfId="0" applyFont="1" applyFill="1" applyBorder="1" applyAlignment="1" applyProtection="1">
      <alignment horizontal="center"/>
    </xf>
    <xf numFmtId="0" fontId="16" fillId="11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16" fillId="10" borderId="1" xfId="0" applyFont="1" applyFill="1" applyBorder="1" applyAlignment="1" applyProtection="1">
      <alignment horizontal="center"/>
    </xf>
    <xf numFmtId="164" fontId="22" fillId="0" borderId="1" xfId="0" applyNumberFormat="1" applyFont="1" applyBorder="1" applyProtection="1"/>
    <xf numFmtId="0" fontId="22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/>
    <xf numFmtId="0" fontId="24" fillId="3" borderId="1" xfId="0" applyFont="1" applyFill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/>
    </xf>
    <xf numFmtId="6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170" fontId="15" fillId="0" borderId="0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5" fillId="5" borderId="1" xfId="0" applyFont="1" applyFill="1" applyBorder="1" applyAlignment="1" applyProtection="1">
      <alignment horizontal="center"/>
      <protection locked="0"/>
    </xf>
    <xf numFmtId="164" fontId="22" fillId="0" borderId="1" xfId="0" applyNumberFormat="1" applyFont="1" applyFill="1" applyBorder="1" applyProtection="1">
      <protection locked="0"/>
    </xf>
    <xf numFmtId="17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166" fontId="15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8" fillId="16" borderId="1" xfId="0" applyFont="1" applyFill="1" applyBorder="1" applyAlignment="1" applyProtection="1">
      <alignment horizontal="center"/>
    </xf>
    <xf numFmtId="0" fontId="23" fillId="5" borderId="8" xfId="0" applyFont="1" applyFill="1" applyBorder="1" applyAlignment="1" applyProtection="1">
      <alignment vertical="center"/>
      <protection locked="0"/>
    </xf>
    <xf numFmtId="164" fontId="23" fillId="5" borderId="8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center"/>
    </xf>
    <xf numFmtId="164" fontId="22" fillId="0" borderId="0" xfId="0" applyNumberFormat="1" applyFont="1" applyProtection="1">
      <protection locked="0"/>
    </xf>
    <xf numFmtId="0" fontId="8" fillId="3" borderId="1" xfId="0" applyFont="1" applyFill="1" applyBorder="1" applyAlignment="1">
      <alignment horizontal="center"/>
    </xf>
    <xf numFmtId="0" fontId="22" fillId="0" borderId="1" xfId="0" applyFont="1" applyBorder="1" applyAlignment="1" applyProtection="1">
      <alignment horizontal="center"/>
      <protection locked="0"/>
    </xf>
    <xf numFmtId="0" fontId="8" fillId="16" borderId="1" xfId="0" applyFont="1" applyFill="1" applyBorder="1" applyAlignment="1">
      <alignment horizontal="center"/>
    </xf>
    <xf numFmtId="164" fontId="22" fillId="5" borderId="1" xfId="0" applyNumberFormat="1" applyFont="1" applyFill="1" applyBorder="1" applyProtection="1">
      <protection locked="0"/>
    </xf>
    <xf numFmtId="0" fontId="22" fillId="17" borderId="1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66" fontId="13" fillId="0" borderId="1" xfId="2" applyNumberFormat="1" applyFont="1" applyFill="1" applyBorder="1" applyAlignment="1" applyProtection="1">
      <alignment horizontal="center"/>
    </xf>
    <xf numFmtId="165" fontId="9" fillId="0" borderId="1" xfId="2" applyNumberFormat="1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>
      <alignment horizontal="center"/>
    </xf>
    <xf numFmtId="165" fontId="11" fillId="4" borderId="1" xfId="2" applyNumberFormat="1" applyFont="1" applyFill="1" applyBorder="1" applyAlignment="1" applyProtection="1">
      <alignment horizontal="center" wrapText="1"/>
    </xf>
    <xf numFmtId="6" fontId="11" fillId="4" borderId="1" xfId="2" applyNumberFormat="1" applyFont="1" applyFill="1" applyBorder="1" applyAlignment="1" applyProtection="1">
      <alignment horizontal="center" wrapText="1"/>
    </xf>
    <xf numFmtId="44" fontId="11" fillId="4" borderId="1" xfId="2" applyNumberFormat="1" applyFont="1" applyFill="1" applyBorder="1" applyAlignment="1" applyProtection="1">
      <alignment horizontal="center" wrapText="1"/>
    </xf>
    <xf numFmtId="166" fontId="11" fillId="5" borderId="9" xfId="2" applyNumberFormat="1" applyFont="1" applyFill="1" applyBorder="1" applyAlignment="1" applyProtection="1">
      <alignment horizontal="center"/>
    </xf>
    <xf numFmtId="166" fontId="11" fillId="5" borderId="12" xfId="2" applyNumberFormat="1" applyFont="1" applyFill="1" applyBorder="1" applyAlignment="1" applyProtection="1">
      <alignment horizontal="center"/>
    </xf>
    <xf numFmtId="166" fontId="11" fillId="5" borderId="10" xfId="2" applyNumberFormat="1" applyFont="1" applyFill="1" applyBorder="1" applyAlignment="1" applyProtection="1">
      <alignment horizontal="center"/>
    </xf>
    <xf numFmtId="166" fontId="11" fillId="5" borderId="0" xfId="2" applyNumberFormat="1" applyFont="1" applyFill="1" applyBorder="1" applyAlignment="1" applyProtection="1">
      <alignment horizontal="center"/>
    </xf>
    <xf numFmtId="166" fontId="11" fillId="5" borderId="11" xfId="2" applyNumberFormat="1" applyFont="1" applyFill="1" applyBorder="1" applyAlignment="1" applyProtection="1">
      <alignment horizontal="center"/>
    </xf>
    <xf numFmtId="166" fontId="11" fillId="5" borderId="8" xfId="2" applyNumberFormat="1" applyFont="1" applyFill="1" applyBorder="1" applyAlignment="1" applyProtection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1" fillId="4" borderId="1" xfId="2" applyNumberFormat="1" applyFont="1" applyFill="1" applyBorder="1" applyAlignment="1" applyProtection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Fill="1" applyBorder="1" applyAlignment="1" applyProtection="1">
      <alignment horizontal="center"/>
    </xf>
    <xf numFmtId="165" fontId="11" fillId="5" borderId="1" xfId="2" applyNumberFormat="1" applyFont="1" applyFill="1" applyBorder="1" applyAlignment="1" applyProtection="1">
      <alignment horizontal="center"/>
    </xf>
    <xf numFmtId="165" fontId="19" fillId="0" borderId="1" xfId="2" applyNumberFormat="1" applyFont="1" applyFill="1" applyBorder="1" applyAlignment="1" applyProtection="1">
      <alignment horizontal="center"/>
    </xf>
    <xf numFmtId="166" fontId="19" fillId="5" borderId="1" xfId="2" applyNumberFormat="1" applyFont="1" applyFill="1" applyBorder="1" applyAlignment="1" applyProtection="1">
      <alignment horizontal="center"/>
    </xf>
    <xf numFmtId="165" fontId="19" fillId="4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5" fontId="11" fillId="0" borderId="4" xfId="2" applyNumberFormat="1" applyFont="1" applyFill="1" applyBorder="1" applyAlignment="1" applyProtection="1">
      <alignment horizontal="center"/>
    </xf>
    <xf numFmtId="165" fontId="11" fillId="0" borderId="5" xfId="2" applyNumberFormat="1" applyFont="1" applyFill="1" applyBorder="1" applyAlignment="1" applyProtection="1">
      <alignment horizontal="center"/>
    </xf>
    <xf numFmtId="165" fontId="11" fillId="0" borderId="6" xfId="2" applyNumberFormat="1" applyFont="1" applyFill="1" applyBorder="1" applyAlignment="1" applyProtection="1">
      <alignment horizontal="center"/>
    </xf>
    <xf numFmtId="165" fontId="11" fillId="5" borderId="4" xfId="2" applyNumberFormat="1" applyFont="1" applyFill="1" applyBorder="1" applyAlignment="1" applyProtection="1">
      <alignment horizontal="center"/>
    </xf>
    <xf numFmtId="165" fontId="11" fillId="5" borderId="6" xfId="2" applyNumberFormat="1" applyFont="1" applyFill="1" applyBorder="1" applyAlignment="1" applyProtection="1">
      <alignment horizontal="center"/>
    </xf>
    <xf numFmtId="165" fontId="11" fillId="4" borderId="4" xfId="2" applyNumberFormat="1" applyFont="1" applyFill="1" applyBorder="1" applyAlignment="1" applyProtection="1">
      <alignment horizontal="center"/>
    </xf>
    <xf numFmtId="165" fontId="11" fillId="4" borderId="5" xfId="2" applyNumberFormat="1" applyFont="1" applyFill="1" applyBorder="1" applyAlignment="1" applyProtection="1">
      <alignment horizontal="center"/>
    </xf>
    <xf numFmtId="165" fontId="11" fillId="4" borderId="6" xfId="2" applyNumberFormat="1" applyFont="1" applyFill="1" applyBorder="1" applyAlignment="1" applyProtection="1">
      <alignment horizontal="center"/>
    </xf>
    <xf numFmtId="166" fontId="11" fillId="5" borderId="4" xfId="2" applyNumberFormat="1" applyFont="1" applyFill="1" applyBorder="1" applyAlignment="1" applyProtection="1">
      <alignment horizontal="center"/>
    </xf>
    <xf numFmtId="166" fontId="11" fillId="5" borderId="6" xfId="2" applyNumberFormat="1" applyFont="1" applyFill="1" applyBorder="1" applyAlignment="1" applyProtection="1">
      <alignment horizontal="center"/>
    </xf>
    <xf numFmtId="165" fontId="12" fillId="5" borderId="4" xfId="2" applyNumberFormat="1" applyFont="1" applyFill="1" applyBorder="1" applyAlignment="1" applyProtection="1">
      <alignment horizontal="center"/>
    </xf>
    <xf numFmtId="165" fontId="12" fillId="5" borderId="6" xfId="2" applyNumberFormat="1" applyFont="1" applyFill="1" applyBorder="1" applyAlignment="1" applyProtection="1">
      <alignment horizontal="center"/>
    </xf>
    <xf numFmtId="165" fontId="12" fillId="0" borderId="4" xfId="2" applyNumberFormat="1" applyFont="1" applyFill="1" applyBorder="1" applyAlignment="1" applyProtection="1">
      <alignment horizontal="center"/>
    </xf>
    <xf numFmtId="165" fontId="12" fillId="0" borderId="5" xfId="2" applyNumberFormat="1" applyFont="1" applyFill="1" applyBorder="1" applyAlignment="1" applyProtection="1">
      <alignment horizontal="center"/>
    </xf>
    <xf numFmtId="165" fontId="12" fillId="0" borderId="6" xfId="2" applyNumberFormat="1" applyFont="1" applyFill="1" applyBorder="1" applyAlignment="1" applyProtection="1">
      <alignment horizontal="center"/>
    </xf>
    <xf numFmtId="165" fontId="9" fillId="0" borderId="4" xfId="2" applyNumberFormat="1" applyFont="1" applyFill="1" applyBorder="1" applyAlignment="1" applyProtection="1">
      <alignment horizontal="center"/>
    </xf>
    <xf numFmtId="165" fontId="9" fillId="0" borderId="5" xfId="2" applyNumberFormat="1" applyFont="1" applyFill="1" applyBorder="1" applyAlignment="1" applyProtection="1">
      <alignment horizontal="center"/>
    </xf>
    <xf numFmtId="165" fontId="9" fillId="0" borderId="6" xfId="2" applyNumberFormat="1" applyFont="1" applyFill="1" applyBorder="1" applyAlignment="1" applyProtection="1">
      <alignment horizontal="center"/>
    </xf>
    <xf numFmtId="165" fontId="12" fillId="0" borderId="2" xfId="2" applyNumberFormat="1" applyFont="1" applyFill="1" applyBorder="1" applyAlignment="1" applyProtection="1">
      <alignment horizontal="center"/>
    </xf>
    <xf numFmtId="165" fontId="12" fillId="0" borderId="3" xfId="2" applyNumberFormat="1" applyFont="1" applyFill="1" applyBorder="1" applyAlignment="1" applyProtection="1">
      <alignment horizontal="center"/>
    </xf>
    <xf numFmtId="9" fontId="11" fillId="0" borderId="2" xfId="3" applyFont="1" applyFill="1" applyBorder="1" applyAlignment="1" applyProtection="1">
      <alignment horizontal="center"/>
    </xf>
    <xf numFmtId="9" fontId="11" fillId="0" borderId="7" xfId="3" applyFont="1" applyFill="1" applyBorder="1" applyAlignment="1" applyProtection="1">
      <alignment horizontal="center"/>
    </xf>
    <xf numFmtId="9" fontId="11" fillId="0" borderId="3" xfId="3" applyFont="1" applyFill="1" applyBorder="1" applyAlignment="1" applyProtection="1">
      <alignment horizontal="center"/>
    </xf>
    <xf numFmtId="9" fontId="11" fillId="0" borderId="2" xfId="3" applyNumberFormat="1" applyFont="1" applyFill="1" applyBorder="1" applyAlignment="1" applyProtection="1">
      <alignment horizontal="center"/>
    </xf>
    <xf numFmtId="9" fontId="11" fillId="0" borderId="7" xfId="3" applyNumberFormat="1" applyFont="1" applyFill="1" applyBorder="1" applyAlignment="1" applyProtection="1">
      <alignment horizontal="center"/>
    </xf>
    <xf numFmtId="9" fontId="11" fillId="0" borderId="3" xfId="3" applyNumberFormat="1" applyFont="1" applyFill="1" applyBorder="1" applyAlignment="1" applyProtection="1">
      <alignment horizontal="center"/>
    </xf>
    <xf numFmtId="166" fontId="13" fillId="0" borderId="4" xfId="2" applyNumberFormat="1" applyFont="1" applyFill="1" applyBorder="1" applyAlignment="1" applyProtection="1">
      <alignment horizontal="center"/>
    </xf>
    <xf numFmtId="166" fontId="13" fillId="0" borderId="6" xfId="2" applyNumberFormat="1" applyFont="1" applyFill="1" applyBorder="1" applyAlignment="1" applyProtection="1">
      <alignment horizontal="center"/>
    </xf>
    <xf numFmtId="166" fontId="11" fillId="0" borderId="4" xfId="2" applyNumberFormat="1" applyFont="1" applyFill="1" applyBorder="1" applyAlignment="1" applyProtection="1">
      <alignment horizontal="center"/>
    </xf>
    <xf numFmtId="166" fontId="11" fillId="0" borderId="6" xfId="2" applyNumberFormat="1" applyFont="1" applyFill="1" applyBorder="1" applyAlignment="1" applyProtection="1">
      <alignment horizontal="center"/>
    </xf>
    <xf numFmtId="165" fontId="11" fillId="3" borderId="4" xfId="2" applyNumberFormat="1" applyFont="1" applyFill="1" applyBorder="1" applyAlignment="1" applyProtection="1">
      <alignment horizontal="center"/>
    </xf>
    <xf numFmtId="165" fontId="11" fillId="3" borderId="5" xfId="2" applyNumberFormat="1" applyFont="1" applyFill="1" applyBorder="1" applyAlignment="1" applyProtection="1">
      <alignment horizontal="center"/>
    </xf>
    <xf numFmtId="165" fontId="11" fillId="3" borderId="6" xfId="2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7">
    <dxf>
      <fill>
        <patternFill>
          <bgColor rgb="FFFFFF66"/>
        </patternFill>
      </fill>
    </dxf>
    <dxf>
      <font>
        <b/>
        <i val="0"/>
        <color rgb="FFFFFF00"/>
      </font>
      <fill>
        <patternFill>
          <bgColor rgb="FF9999FF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00FFFF"/>
      <color rgb="FFFFFF66"/>
      <color rgb="FFFE3C3C"/>
      <color rgb="FFFF2D2D"/>
      <color rgb="FF9999FF"/>
      <color rgb="FF66FF66"/>
      <color rgb="FFFA58DB"/>
      <color rgb="FF13E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E8ED"/>
  </sheetPr>
  <dimension ref="A1:S1003"/>
  <sheetViews>
    <sheetView tabSelected="1" zoomScale="75" zoomScaleNormal="75" workbookViewId="0">
      <pane ySplit="3" topLeftCell="A4" activePane="bottomLeft" state="frozen"/>
      <selection activeCell="H6" sqref="H6"/>
      <selection pane="bottomLeft" activeCell="I121" sqref="I121"/>
    </sheetView>
  </sheetViews>
  <sheetFormatPr defaultColWidth="9.1796875" defaultRowHeight="15.5" x14ac:dyDescent="0.35"/>
  <cols>
    <col min="1" max="1" width="4.81640625" style="101" customWidth="1"/>
    <col min="2" max="2" width="4.81640625" style="101" bestFit="1" customWidth="1"/>
    <col min="3" max="3" width="4.81640625" style="101" customWidth="1"/>
    <col min="4" max="4" width="5.7265625" style="101" customWidth="1"/>
    <col min="5" max="5" width="6.81640625" style="101" customWidth="1"/>
    <col min="6" max="6" width="5.54296875" style="101" customWidth="1"/>
    <col min="7" max="7" width="7.54296875" style="101" customWidth="1"/>
    <col min="8" max="8" width="29.453125" style="101" customWidth="1"/>
    <col min="9" max="9" width="32.7265625" style="101" customWidth="1"/>
    <col min="10" max="10" width="5" style="103" hidden="1" customWidth="1"/>
    <col min="11" max="11" width="10.453125" style="140" customWidth="1"/>
    <col min="12" max="12" width="10" style="104" bestFit="1" customWidth="1"/>
    <col min="13" max="13" width="12.81640625" style="101" customWidth="1"/>
    <col min="14" max="14" width="9.81640625" style="105" customWidth="1"/>
    <col min="15" max="15" width="1.453125" style="109" customWidth="1"/>
    <col min="16" max="16" width="3.26953125" style="101" bestFit="1" customWidth="1"/>
    <col min="17" max="17" width="8.26953125" style="101" bestFit="1" customWidth="1"/>
    <col min="18" max="18" width="5.26953125" style="101" bestFit="1" customWidth="1"/>
    <col min="19" max="19" width="6.54296875" style="90" bestFit="1" customWidth="1"/>
    <col min="20" max="20" width="3.26953125" style="90" bestFit="1" customWidth="1"/>
    <col min="21" max="21" width="9.1796875" style="90"/>
    <col min="22" max="22" width="3.26953125" style="90" bestFit="1" customWidth="1"/>
    <col min="23" max="16384" width="9.1796875" style="90"/>
  </cols>
  <sheetData>
    <row r="1" spans="1:19" ht="39.75" customHeight="1" x14ac:dyDescent="0.3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08"/>
      <c r="P1" s="108"/>
      <c r="Q1" s="108"/>
      <c r="R1" s="108"/>
      <c r="S1" s="108"/>
    </row>
    <row r="2" spans="1:19" ht="29.25" customHeight="1" x14ac:dyDescent="0.35">
      <c r="A2" s="137"/>
      <c r="B2" s="137"/>
      <c r="C2" s="137"/>
      <c r="D2" s="137"/>
      <c r="E2" s="137"/>
      <c r="F2" s="137"/>
      <c r="G2" s="137"/>
      <c r="H2" s="137" t="s">
        <v>319</v>
      </c>
      <c r="I2" s="137"/>
      <c r="J2" s="137"/>
      <c r="K2" s="138"/>
      <c r="L2" s="137"/>
      <c r="M2" s="137"/>
      <c r="N2" s="137"/>
      <c r="P2" s="109"/>
      <c r="Q2" s="109"/>
      <c r="R2" s="109"/>
    </row>
    <row r="3" spans="1:19" s="111" customFormat="1" ht="30" customHeight="1" x14ac:dyDescent="0.35">
      <c r="A3" s="106" t="s">
        <v>143</v>
      </c>
      <c r="B3" s="106" t="s">
        <v>122</v>
      </c>
      <c r="C3" s="106" t="s">
        <v>145</v>
      </c>
      <c r="D3" s="106" t="s">
        <v>116</v>
      </c>
      <c r="E3" s="106" t="s">
        <v>150</v>
      </c>
      <c r="F3" s="106" t="s">
        <v>149</v>
      </c>
      <c r="G3" s="106" t="s">
        <v>119</v>
      </c>
      <c r="H3" s="106" t="s">
        <v>44</v>
      </c>
      <c r="I3" s="106" t="s">
        <v>43</v>
      </c>
      <c r="J3" s="106" t="s">
        <v>124</v>
      </c>
      <c r="K3" s="139" t="s">
        <v>121</v>
      </c>
      <c r="L3" s="106" t="s">
        <v>107</v>
      </c>
      <c r="M3" s="106" t="s">
        <v>126</v>
      </c>
      <c r="N3" s="106" t="s">
        <v>127</v>
      </c>
      <c r="O3" s="110"/>
      <c r="P3" s="154" t="s">
        <v>28</v>
      </c>
      <c r="Q3" s="155"/>
      <c r="R3" s="106" t="s">
        <v>102</v>
      </c>
    </row>
    <row r="4" spans="1:19" s="97" customFormat="1" ht="20.149999999999999" customHeight="1" x14ac:dyDescent="0.35">
      <c r="A4" s="112"/>
      <c r="B4" s="112"/>
      <c r="C4" s="112"/>
      <c r="D4" s="112"/>
      <c r="E4" s="112"/>
      <c r="F4" s="112"/>
      <c r="G4" s="107">
        <v>147</v>
      </c>
      <c r="H4" s="112" t="s">
        <v>505</v>
      </c>
      <c r="I4" s="112" t="s">
        <v>509</v>
      </c>
      <c r="J4" s="112"/>
      <c r="K4" s="114">
        <v>15.58</v>
      </c>
      <c r="L4" s="92"/>
      <c r="M4" s="93" t="s">
        <v>625</v>
      </c>
      <c r="N4" s="94">
        <v>938.5200000000001</v>
      </c>
      <c r="O4" s="109"/>
      <c r="P4" s="119" t="s">
        <v>0</v>
      </c>
      <c r="Q4" s="95">
        <v>15.58</v>
      </c>
      <c r="R4" s="96"/>
    </row>
    <row r="5" spans="1:19" s="97" customFormat="1" ht="20.149999999999999" customHeight="1" x14ac:dyDescent="0.35">
      <c r="A5" s="112"/>
      <c r="B5" s="112"/>
      <c r="C5" s="112"/>
      <c r="D5" s="112"/>
      <c r="E5" s="112"/>
      <c r="F5" s="112"/>
      <c r="G5" s="107">
        <v>26</v>
      </c>
      <c r="H5" s="112" t="s">
        <v>331</v>
      </c>
      <c r="I5" s="112" t="s">
        <v>332</v>
      </c>
      <c r="J5" s="112"/>
      <c r="K5" s="114">
        <v>15.763</v>
      </c>
      <c r="L5" s="92"/>
      <c r="M5" s="93" t="s">
        <v>626</v>
      </c>
      <c r="N5" s="94">
        <v>767.88</v>
      </c>
      <c r="O5" s="109"/>
      <c r="P5" s="115" t="s">
        <v>1</v>
      </c>
      <c r="Q5" s="98">
        <f>Q4+0.5</f>
        <v>16.079999999999998</v>
      </c>
      <c r="R5" s="99">
        <v>0.5</v>
      </c>
    </row>
    <row r="6" spans="1:19" s="97" customFormat="1" ht="20.149999999999999" customHeight="1" x14ac:dyDescent="0.35">
      <c r="A6" s="112"/>
      <c r="B6" s="112"/>
      <c r="C6" s="112"/>
      <c r="D6" s="112" t="s">
        <v>133</v>
      </c>
      <c r="E6" s="112"/>
      <c r="F6" s="112"/>
      <c r="G6" s="107">
        <v>67</v>
      </c>
      <c r="H6" s="112" t="s">
        <v>186</v>
      </c>
      <c r="I6" s="112" t="s">
        <v>371</v>
      </c>
      <c r="J6" s="112"/>
      <c r="K6" s="114">
        <v>15.811</v>
      </c>
      <c r="L6" s="92"/>
      <c r="M6" s="93" t="s">
        <v>627</v>
      </c>
      <c r="N6" s="94">
        <v>568.80000000000007</v>
      </c>
      <c r="O6" s="109"/>
      <c r="P6" s="116" t="s">
        <v>2</v>
      </c>
      <c r="Q6" s="98">
        <f>Q4+1</f>
        <v>16.579999999999998</v>
      </c>
      <c r="R6" s="99">
        <v>0.5</v>
      </c>
    </row>
    <row r="7" spans="1:19" s="97" customFormat="1" ht="20.149999999999999" customHeight="1" x14ac:dyDescent="0.35">
      <c r="A7" s="112"/>
      <c r="B7" s="112"/>
      <c r="C7" s="112" t="s">
        <v>114</v>
      </c>
      <c r="D7" s="112" t="s">
        <v>133</v>
      </c>
      <c r="E7" s="112"/>
      <c r="F7" s="112"/>
      <c r="G7" s="107">
        <v>17</v>
      </c>
      <c r="H7" s="112" t="s">
        <v>177</v>
      </c>
      <c r="I7" s="112" t="s">
        <v>178</v>
      </c>
      <c r="J7" s="112"/>
      <c r="K7" s="114">
        <v>15.834</v>
      </c>
      <c r="L7" s="92"/>
      <c r="M7" s="93" t="s">
        <v>628</v>
      </c>
      <c r="N7" s="94">
        <v>369.72</v>
      </c>
      <c r="O7" s="109"/>
      <c r="P7" s="117" t="s">
        <v>3</v>
      </c>
      <c r="Q7" s="98">
        <f>Q4+1.5</f>
        <v>17.079999999999998</v>
      </c>
      <c r="R7" s="99">
        <v>0.5</v>
      </c>
    </row>
    <row r="8" spans="1:19" s="97" customFormat="1" ht="20.149999999999999" customHeight="1" x14ac:dyDescent="0.35">
      <c r="A8" s="112"/>
      <c r="B8" s="112"/>
      <c r="C8" s="112"/>
      <c r="D8" s="112"/>
      <c r="E8" s="112"/>
      <c r="F8" s="112"/>
      <c r="G8" s="107">
        <v>98</v>
      </c>
      <c r="H8" s="112" t="s">
        <v>155</v>
      </c>
      <c r="I8" s="112" t="s">
        <v>387</v>
      </c>
      <c r="J8" s="112"/>
      <c r="K8" s="114">
        <v>15.839</v>
      </c>
      <c r="L8" s="92"/>
      <c r="M8" s="93" t="s">
        <v>629</v>
      </c>
      <c r="N8" s="94">
        <v>199.08</v>
      </c>
      <c r="O8" s="109"/>
      <c r="P8" s="118" t="s">
        <v>4</v>
      </c>
      <c r="Q8" s="98">
        <f>Q4+2</f>
        <v>17.579999999999998</v>
      </c>
      <c r="R8" s="99">
        <v>0.5</v>
      </c>
    </row>
    <row r="9" spans="1:19" s="97" customFormat="1" ht="20.149999999999999" customHeight="1" x14ac:dyDescent="0.35">
      <c r="A9" s="112"/>
      <c r="B9" s="112"/>
      <c r="C9" s="112"/>
      <c r="D9" s="112"/>
      <c r="E9" s="112" t="s">
        <v>114</v>
      </c>
      <c r="F9" s="112" t="s">
        <v>114</v>
      </c>
      <c r="G9" s="107">
        <v>96</v>
      </c>
      <c r="H9" s="112" t="s">
        <v>173</v>
      </c>
      <c r="I9" s="112" t="s">
        <v>174</v>
      </c>
      <c r="J9" s="112"/>
      <c r="K9" s="114">
        <v>15.853</v>
      </c>
      <c r="L9" s="92"/>
      <c r="M9" s="93"/>
      <c r="N9" s="94"/>
      <c r="O9" s="109"/>
      <c r="P9" s="109"/>
      <c r="Q9" s="109"/>
      <c r="R9" s="109"/>
    </row>
    <row r="10" spans="1:19" s="97" customFormat="1" ht="20.149999999999999" customHeight="1" x14ac:dyDescent="0.35">
      <c r="A10" s="112"/>
      <c r="B10" s="112"/>
      <c r="C10" s="112"/>
      <c r="D10" s="112" t="s">
        <v>130</v>
      </c>
      <c r="E10" s="112"/>
      <c r="F10" s="112"/>
      <c r="G10" s="107">
        <v>110</v>
      </c>
      <c r="H10" s="112" t="s">
        <v>468</v>
      </c>
      <c r="I10" s="112" t="s">
        <v>469</v>
      </c>
      <c r="J10" s="112"/>
      <c r="K10" s="114">
        <v>15.86</v>
      </c>
      <c r="L10" s="92"/>
      <c r="M10" s="93"/>
      <c r="N10" s="94"/>
      <c r="O10" s="109"/>
      <c r="P10" s="153" t="s">
        <v>115</v>
      </c>
      <c r="Q10" s="153"/>
      <c r="R10" s="100"/>
    </row>
    <row r="11" spans="1:19" s="97" customFormat="1" ht="20.149999999999999" customHeight="1" x14ac:dyDescent="0.35">
      <c r="A11" s="112"/>
      <c r="B11" s="112"/>
      <c r="C11" s="112"/>
      <c r="D11" s="112"/>
      <c r="E11" s="112"/>
      <c r="F11" s="112"/>
      <c r="G11" s="107">
        <v>45</v>
      </c>
      <c r="H11" s="112" t="s">
        <v>171</v>
      </c>
      <c r="I11" s="112" t="s">
        <v>324</v>
      </c>
      <c r="J11" s="112"/>
      <c r="K11" s="114">
        <v>15.891999999999999</v>
      </c>
      <c r="L11" s="92"/>
      <c r="M11" s="93"/>
      <c r="N11" s="94"/>
      <c r="O11" s="109"/>
      <c r="P11" s="152">
        <f>COUNTA(H4:H503)</f>
        <v>192</v>
      </c>
      <c r="Q11" s="152"/>
      <c r="R11" s="100"/>
    </row>
    <row r="12" spans="1:19" s="97" customFormat="1" ht="20.149999999999999" customHeight="1" x14ac:dyDescent="0.35">
      <c r="A12" s="112"/>
      <c r="B12" s="112"/>
      <c r="C12" s="112"/>
      <c r="D12" s="112"/>
      <c r="E12" s="112"/>
      <c r="F12" s="112"/>
      <c r="G12" s="107">
        <v>76</v>
      </c>
      <c r="H12" s="112" t="s">
        <v>195</v>
      </c>
      <c r="I12" s="112" t="s">
        <v>425</v>
      </c>
      <c r="J12" s="112"/>
      <c r="K12" s="114">
        <v>15.904999999999999</v>
      </c>
      <c r="L12" s="92"/>
      <c r="M12" s="93"/>
      <c r="N12" s="94"/>
      <c r="O12" s="109"/>
      <c r="P12" s="109"/>
      <c r="Q12" s="109"/>
      <c r="R12" s="109"/>
    </row>
    <row r="13" spans="1:19" s="97" customFormat="1" ht="20.149999999999999" customHeight="1" x14ac:dyDescent="0.35">
      <c r="A13" s="112"/>
      <c r="B13" s="112"/>
      <c r="C13" s="112"/>
      <c r="D13" s="112"/>
      <c r="E13" s="112"/>
      <c r="F13" s="112"/>
      <c r="G13" s="107">
        <v>47</v>
      </c>
      <c r="H13" s="112" t="s">
        <v>231</v>
      </c>
      <c r="I13" s="112" t="s">
        <v>286</v>
      </c>
      <c r="J13" s="112"/>
      <c r="K13" s="114">
        <v>15.92</v>
      </c>
      <c r="L13" s="126"/>
      <c r="M13" s="92"/>
      <c r="N13" s="125"/>
      <c r="O13" s="109"/>
      <c r="P13" s="153" t="s">
        <v>105</v>
      </c>
      <c r="Q13" s="153"/>
      <c r="R13" s="100"/>
    </row>
    <row r="14" spans="1:19" s="97" customFormat="1" ht="20.149999999999999" customHeight="1" x14ac:dyDescent="0.35">
      <c r="A14" s="112"/>
      <c r="B14" s="112"/>
      <c r="C14" s="112" t="s">
        <v>114</v>
      </c>
      <c r="D14" s="112" t="s">
        <v>133</v>
      </c>
      <c r="E14" s="112"/>
      <c r="F14" s="112"/>
      <c r="G14" s="107">
        <v>202</v>
      </c>
      <c r="H14" s="112" t="s">
        <v>586</v>
      </c>
      <c r="I14" s="112" t="s">
        <v>588</v>
      </c>
      <c r="J14" s="112"/>
      <c r="K14" s="114">
        <v>15.925000000000001</v>
      </c>
      <c r="L14" s="92"/>
      <c r="M14" s="93"/>
      <c r="N14" s="94"/>
      <c r="O14" s="109"/>
      <c r="P14" s="152">
        <f>COUNTA(K4:K503)</f>
        <v>192</v>
      </c>
      <c r="Q14" s="152"/>
      <c r="R14" s="100"/>
    </row>
    <row r="15" spans="1:19" s="97" customFormat="1" ht="20.149999999999999" customHeight="1" x14ac:dyDescent="0.35">
      <c r="A15" s="112"/>
      <c r="B15" s="112" t="s">
        <v>114</v>
      </c>
      <c r="C15" s="112"/>
      <c r="D15" s="112"/>
      <c r="E15" s="112"/>
      <c r="F15" s="112"/>
      <c r="G15" s="107">
        <v>41</v>
      </c>
      <c r="H15" s="112" t="s">
        <v>225</v>
      </c>
      <c r="I15" s="112" t="s">
        <v>226</v>
      </c>
      <c r="J15" s="112"/>
      <c r="K15" s="114">
        <v>15.930999999999999</v>
      </c>
      <c r="L15" s="92"/>
      <c r="M15" s="93"/>
      <c r="N15" s="94"/>
      <c r="O15" s="109"/>
      <c r="P15" s="109"/>
      <c r="Q15" s="109"/>
      <c r="R15" s="109"/>
    </row>
    <row r="16" spans="1:19" s="97" customFormat="1" ht="20.149999999999999" customHeight="1" x14ac:dyDescent="0.35">
      <c r="A16" s="112"/>
      <c r="B16" s="112"/>
      <c r="C16" s="112"/>
      <c r="D16" s="112"/>
      <c r="E16" s="112" t="s">
        <v>114</v>
      </c>
      <c r="F16" s="112" t="s">
        <v>114</v>
      </c>
      <c r="G16" s="107">
        <v>171</v>
      </c>
      <c r="H16" s="112" t="s">
        <v>553</v>
      </c>
      <c r="I16" s="112" t="s">
        <v>554</v>
      </c>
      <c r="J16" s="112"/>
      <c r="K16" s="114">
        <v>15.949</v>
      </c>
      <c r="L16" s="92"/>
      <c r="M16" s="93"/>
      <c r="N16" s="94"/>
      <c r="O16" s="109"/>
      <c r="P16" s="153" t="s">
        <v>106</v>
      </c>
      <c r="Q16" s="153"/>
      <c r="R16" s="100"/>
    </row>
    <row r="17" spans="1:18" s="97" customFormat="1" ht="20.149999999999999" customHeight="1" x14ac:dyDescent="0.35">
      <c r="A17" s="112"/>
      <c r="B17" s="112"/>
      <c r="C17" s="112"/>
      <c r="D17" s="112"/>
      <c r="E17" s="112" t="s">
        <v>114</v>
      </c>
      <c r="F17" s="112" t="s">
        <v>114</v>
      </c>
      <c r="G17" s="107">
        <v>134</v>
      </c>
      <c r="H17" s="112" t="s">
        <v>481</v>
      </c>
      <c r="I17" s="112" t="s">
        <v>568</v>
      </c>
      <c r="J17" s="112"/>
      <c r="K17" s="114">
        <v>15.954000000000001</v>
      </c>
      <c r="L17" s="92"/>
      <c r="M17" s="93"/>
      <c r="N17" s="94"/>
      <c r="O17" s="109"/>
      <c r="P17" s="152">
        <f>$P$11-$P$14</f>
        <v>0</v>
      </c>
      <c r="Q17" s="152"/>
      <c r="R17" s="100"/>
    </row>
    <row r="18" spans="1:18" s="97" customFormat="1" ht="20.149999999999999" customHeight="1" x14ac:dyDescent="0.35">
      <c r="A18" s="112"/>
      <c r="B18" s="112"/>
      <c r="C18" s="112"/>
      <c r="D18" s="112"/>
      <c r="E18" s="112" t="s">
        <v>114</v>
      </c>
      <c r="F18" s="112" t="s">
        <v>114</v>
      </c>
      <c r="G18" s="107">
        <v>168</v>
      </c>
      <c r="H18" s="112" t="s">
        <v>481</v>
      </c>
      <c r="I18" s="112" t="s">
        <v>570</v>
      </c>
      <c r="J18" s="112"/>
      <c r="K18" s="114">
        <v>15.988</v>
      </c>
      <c r="L18" s="92"/>
      <c r="M18" s="93"/>
      <c r="N18" s="94"/>
      <c r="O18" s="109"/>
      <c r="P18" s="109"/>
      <c r="Q18" s="109"/>
      <c r="R18" s="100"/>
    </row>
    <row r="19" spans="1:18" s="97" customFormat="1" ht="20.149999999999999" customHeight="1" x14ac:dyDescent="0.35">
      <c r="A19" s="112"/>
      <c r="B19" s="112"/>
      <c r="C19" s="112"/>
      <c r="D19" s="112"/>
      <c r="E19" s="112"/>
      <c r="F19" s="112"/>
      <c r="G19" s="107">
        <v>122</v>
      </c>
      <c r="H19" s="112" t="s">
        <v>406</v>
      </c>
      <c r="I19" s="112" t="s">
        <v>408</v>
      </c>
      <c r="J19" s="112"/>
      <c r="K19" s="114">
        <v>16.023</v>
      </c>
      <c r="L19" s="92"/>
      <c r="M19" s="93"/>
      <c r="N19" s="94"/>
      <c r="O19" s="109"/>
      <c r="P19" s="109"/>
      <c r="Q19" s="109"/>
      <c r="R19" s="100"/>
    </row>
    <row r="20" spans="1:18" s="97" customFormat="1" ht="20.149999999999999" customHeight="1" x14ac:dyDescent="0.35">
      <c r="A20" s="112"/>
      <c r="B20" s="112"/>
      <c r="C20" s="112"/>
      <c r="D20" s="112" t="s">
        <v>130</v>
      </c>
      <c r="E20" s="112"/>
      <c r="F20" s="112"/>
      <c r="G20" s="107">
        <v>157</v>
      </c>
      <c r="H20" s="112" t="s">
        <v>557</v>
      </c>
      <c r="I20" s="112" t="s">
        <v>558</v>
      </c>
      <c r="J20" s="112"/>
      <c r="K20" s="114">
        <v>16.033999999999999</v>
      </c>
      <c r="L20" s="92"/>
      <c r="M20" s="93"/>
      <c r="N20" s="94"/>
      <c r="O20" s="109"/>
      <c r="P20" s="109"/>
      <c r="Q20" s="109"/>
      <c r="R20" s="100"/>
    </row>
    <row r="21" spans="1:18" s="97" customFormat="1" ht="20.149999999999999" customHeight="1" x14ac:dyDescent="0.35">
      <c r="A21" s="112"/>
      <c r="B21" s="112"/>
      <c r="C21" s="112"/>
      <c r="D21" s="112"/>
      <c r="E21" s="112"/>
      <c r="F21" s="112"/>
      <c r="G21" s="107">
        <v>209</v>
      </c>
      <c r="H21" s="112" t="s">
        <v>602</v>
      </c>
      <c r="I21" s="112" t="s">
        <v>614</v>
      </c>
      <c r="J21" s="112"/>
      <c r="K21" s="114">
        <v>16.047999999999998</v>
      </c>
      <c r="L21" s="92"/>
      <c r="M21" s="93"/>
      <c r="N21" s="94"/>
      <c r="O21" s="109"/>
      <c r="P21" s="109"/>
      <c r="Q21" s="109"/>
      <c r="R21" s="100"/>
    </row>
    <row r="22" spans="1:18" s="97" customFormat="1" ht="20.149999999999999" customHeight="1" x14ac:dyDescent="0.35">
      <c r="A22" s="112"/>
      <c r="B22" s="112"/>
      <c r="C22" s="112"/>
      <c r="D22" s="112" t="s">
        <v>130</v>
      </c>
      <c r="E22" s="112"/>
      <c r="F22" s="112"/>
      <c r="G22" s="107">
        <v>24</v>
      </c>
      <c r="H22" s="112" t="s">
        <v>146</v>
      </c>
      <c r="I22" s="112" t="s">
        <v>148</v>
      </c>
      <c r="J22" s="112"/>
      <c r="K22" s="114">
        <v>16.058</v>
      </c>
      <c r="L22" s="92"/>
      <c r="M22" s="93"/>
      <c r="N22" s="94"/>
      <c r="O22" s="109"/>
      <c r="P22" s="109"/>
      <c r="Q22" s="109"/>
      <c r="R22" s="100"/>
    </row>
    <row r="23" spans="1:18" s="97" customFormat="1" ht="20.149999999999999" customHeight="1" x14ac:dyDescent="0.35">
      <c r="A23" s="112"/>
      <c r="B23" s="112"/>
      <c r="C23" s="112"/>
      <c r="D23" s="112"/>
      <c r="E23" s="112"/>
      <c r="F23" s="112"/>
      <c r="G23" s="107">
        <v>12</v>
      </c>
      <c r="H23" s="112" t="s">
        <v>483</v>
      </c>
      <c r="I23" s="112" t="s">
        <v>511</v>
      </c>
      <c r="J23" s="112"/>
      <c r="K23" s="114">
        <v>16.079000000000001</v>
      </c>
      <c r="L23" s="92"/>
      <c r="M23" s="93"/>
      <c r="N23" s="94"/>
      <c r="O23" s="109"/>
      <c r="P23" s="109"/>
      <c r="Q23" s="109"/>
      <c r="R23" s="100"/>
    </row>
    <row r="24" spans="1:18" s="97" customFormat="1" ht="20.149999999999999" customHeight="1" x14ac:dyDescent="0.35">
      <c r="A24" s="112"/>
      <c r="B24" s="112"/>
      <c r="C24" s="112"/>
      <c r="D24" s="112"/>
      <c r="E24" s="112" t="s">
        <v>114</v>
      </c>
      <c r="F24" s="112" t="s">
        <v>114</v>
      </c>
      <c r="G24" s="107">
        <v>111</v>
      </c>
      <c r="H24" s="112" t="s">
        <v>517</v>
      </c>
      <c r="I24" s="112" t="s">
        <v>518</v>
      </c>
      <c r="J24" s="112"/>
      <c r="K24" s="114">
        <v>16.111999999999998</v>
      </c>
      <c r="L24" s="92"/>
      <c r="M24" s="93" t="s">
        <v>630</v>
      </c>
      <c r="N24" s="94">
        <v>782.1</v>
      </c>
      <c r="O24" s="109"/>
      <c r="P24" s="109"/>
      <c r="Q24" s="109"/>
      <c r="R24" s="100"/>
    </row>
    <row r="25" spans="1:18" s="97" customFormat="1" ht="20.149999999999999" customHeight="1" x14ac:dyDescent="0.35">
      <c r="A25" s="112"/>
      <c r="B25" s="112"/>
      <c r="C25" s="112"/>
      <c r="D25" s="112"/>
      <c r="E25" s="112"/>
      <c r="F25" s="112"/>
      <c r="G25" s="107">
        <v>82</v>
      </c>
      <c r="H25" s="112" t="s">
        <v>317</v>
      </c>
      <c r="I25" s="112" t="s">
        <v>432</v>
      </c>
      <c r="J25" s="112"/>
      <c r="K25" s="114">
        <v>16.123999999999999</v>
      </c>
      <c r="L25" s="92"/>
      <c r="M25" s="93" t="s">
        <v>631</v>
      </c>
      <c r="N25" s="94">
        <v>639.90000000000009</v>
      </c>
      <c r="O25" s="109"/>
      <c r="P25" s="109"/>
      <c r="Q25" s="109"/>
      <c r="R25" s="100"/>
    </row>
    <row r="26" spans="1:18" s="97" customFormat="1" ht="20.149999999999999" customHeight="1" x14ac:dyDescent="0.35">
      <c r="A26" s="112"/>
      <c r="B26" s="112"/>
      <c r="C26" s="112"/>
      <c r="D26" s="112"/>
      <c r="E26" s="112"/>
      <c r="F26" s="112"/>
      <c r="G26" s="107">
        <v>4</v>
      </c>
      <c r="H26" s="112" t="s">
        <v>172</v>
      </c>
      <c r="I26" s="112" t="s">
        <v>372</v>
      </c>
      <c r="J26" s="112"/>
      <c r="K26" s="144">
        <v>16.14</v>
      </c>
      <c r="L26" s="92"/>
      <c r="M26" s="93" t="s">
        <v>632</v>
      </c>
      <c r="N26" s="94">
        <v>474</v>
      </c>
      <c r="O26" s="109"/>
      <c r="P26" s="109"/>
      <c r="Q26" s="109"/>
      <c r="R26" s="100"/>
    </row>
    <row r="27" spans="1:18" s="97" customFormat="1" ht="20.149999999999999" customHeight="1" x14ac:dyDescent="0.35">
      <c r="A27" s="112"/>
      <c r="B27" s="112"/>
      <c r="C27" s="112"/>
      <c r="D27" s="112"/>
      <c r="E27" s="112"/>
      <c r="F27" s="112"/>
      <c r="G27" s="107">
        <v>31</v>
      </c>
      <c r="H27" s="112" t="s">
        <v>318</v>
      </c>
      <c r="I27" s="112" t="s">
        <v>322</v>
      </c>
      <c r="J27" s="112"/>
      <c r="K27" s="114">
        <v>16.143000000000001</v>
      </c>
      <c r="L27" s="92"/>
      <c r="M27" s="93" t="s">
        <v>633</v>
      </c>
      <c r="N27" s="94">
        <v>308.10000000000002</v>
      </c>
      <c r="O27" s="109"/>
      <c r="P27" s="109"/>
      <c r="Q27" s="109"/>
      <c r="R27" s="100"/>
    </row>
    <row r="28" spans="1:18" s="97" customFormat="1" ht="20.149999999999999" customHeight="1" x14ac:dyDescent="0.35">
      <c r="A28" s="112"/>
      <c r="B28" s="112" t="s">
        <v>114</v>
      </c>
      <c r="C28" s="112"/>
      <c r="D28" s="112" t="s">
        <v>133</v>
      </c>
      <c r="E28" s="112"/>
      <c r="F28" s="112"/>
      <c r="G28" s="107">
        <v>87</v>
      </c>
      <c r="H28" s="112" t="s">
        <v>437</v>
      </c>
      <c r="I28" s="112" t="s">
        <v>438</v>
      </c>
      <c r="J28" s="112"/>
      <c r="K28" s="114">
        <v>16.149999999999999</v>
      </c>
      <c r="L28" s="92"/>
      <c r="M28" s="93" t="s">
        <v>634</v>
      </c>
      <c r="N28" s="94">
        <v>83</v>
      </c>
      <c r="O28" s="109"/>
      <c r="P28" s="109"/>
      <c r="Q28" s="109"/>
      <c r="R28" s="100"/>
    </row>
    <row r="29" spans="1:18" s="97" customFormat="1" ht="20.149999999999999" customHeight="1" x14ac:dyDescent="0.35">
      <c r="A29" s="112"/>
      <c r="B29" s="112"/>
      <c r="C29" s="112"/>
      <c r="D29" s="112"/>
      <c r="E29" s="112"/>
      <c r="F29" s="112"/>
      <c r="G29" s="107">
        <v>78</v>
      </c>
      <c r="H29" s="112" t="s">
        <v>344</v>
      </c>
      <c r="I29" s="112" t="s">
        <v>345</v>
      </c>
      <c r="J29" s="112"/>
      <c r="K29" s="114">
        <v>16.149999999999999</v>
      </c>
      <c r="L29" s="92"/>
      <c r="M29" s="93" t="s">
        <v>634</v>
      </c>
      <c r="N29" s="94">
        <v>83</v>
      </c>
      <c r="O29" s="109"/>
      <c r="P29" s="109"/>
      <c r="Q29" s="109"/>
      <c r="R29" s="100"/>
    </row>
    <row r="30" spans="1:18" s="97" customFormat="1" ht="20.149999999999999" customHeight="1" x14ac:dyDescent="0.35">
      <c r="A30" s="112"/>
      <c r="B30" s="112"/>
      <c r="C30" s="112"/>
      <c r="D30" s="112" t="s">
        <v>130</v>
      </c>
      <c r="E30" s="112"/>
      <c r="F30" s="112"/>
      <c r="G30" s="107">
        <v>69</v>
      </c>
      <c r="H30" s="112" t="s">
        <v>421</v>
      </c>
      <c r="I30" s="112" t="s">
        <v>423</v>
      </c>
      <c r="J30" s="112"/>
      <c r="K30" s="114">
        <v>16.172000000000001</v>
      </c>
      <c r="L30" s="92"/>
      <c r="M30" s="93"/>
      <c r="N30" s="94"/>
      <c r="O30" s="109"/>
      <c r="P30" s="109"/>
      <c r="Q30" s="109"/>
      <c r="R30" s="100"/>
    </row>
    <row r="31" spans="1:18" s="97" customFormat="1" ht="20.149999999999999" customHeight="1" x14ac:dyDescent="0.35">
      <c r="A31" s="112"/>
      <c r="B31" s="112"/>
      <c r="C31" s="112"/>
      <c r="D31" s="112" t="s">
        <v>130</v>
      </c>
      <c r="E31" s="112"/>
      <c r="F31" s="112"/>
      <c r="G31" s="107">
        <v>92</v>
      </c>
      <c r="H31" s="112" t="s">
        <v>175</v>
      </c>
      <c r="I31" s="112" t="s">
        <v>176</v>
      </c>
      <c r="J31" s="112"/>
      <c r="K31" s="114">
        <v>16.183</v>
      </c>
      <c r="L31" s="92"/>
      <c r="M31" s="93"/>
      <c r="N31" s="94"/>
      <c r="O31" s="109"/>
      <c r="P31" s="109"/>
      <c r="Q31" s="109"/>
      <c r="R31" s="100"/>
    </row>
    <row r="32" spans="1:18" s="97" customFormat="1" ht="20.149999999999999" customHeight="1" x14ac:dyDescent="0.35">
      <c r="A32" s="112"/>
      <c r="B32" s="112"/>
      <c r="C32" s="112"/>
      <c r="D32" s="112" t="s">
        <v>130</v>
      </c>
      <c r="E32" s="112"/>
      <c r="F32" s="112"/>
      <c r="G32" s="107">
        <v>97</v>
      </c>
      <c r="H32" s="112" t="s">
        <v>446</v>
      </c>
      <c r="I32" s="112" t="s">
        <v>447</v>
      </c>
      <c r="J32" s="112"/>
      <c r="K32" s="114">
        <v>16.204999999999998</v>
      </c>
      <c r="L32" s="92"/>
      <c r="M32" s="93"/>
      <c r="N32" s="94"/>
      <c r="O32" s="109"/>
      <c r="P32" s="109"/>
      <c r="Q32" s="109"/>
      <c r="R32" s="100"/>
    </row>
    <row r="33" spans="1:18" s="97" customFormat="1" ht="20.149999999999999" customHeight="1" x14ac:dyDescent="0.35">
      <c r="A33" s="112"/>
      <c r="B33" s="112"/>
      <c r="C33" s="112"/>
      <c r="D33" s="112"/>
      <c r="E33" s="112"/>
      <c r="F33" s="112"/>
      <c r="G33" s="107">
        <v>48</v>
      </c>
      <c r="H33" s="112" t="s">
        <v>406</v>
      </c>
      <c r="I33" s="112" t="s">
        <v>284</v>
      </c>
      <c r="J33" s="112"/>
      <c r="K33" s="114">
        <v>16.210999999999999</v>
      </c>
      <c r="L33" s="92"/>
      <c r="M33" s="93"/>
      <c r="N33" s="94"/>
      <c r="O33" s="109"/>
      <c r="P33" s="109"/>
      <c r="Q33" s="109"/>
      <c r="R33" s="100"/>
    </row>
    <row r="34" spans="1:18" s="97" customFormat="1" ht="20.149999999999999" customHeight="1" x14ac:dyDescent="0.35">
      <c r="A34" s="112"/>
      <c r="B34" s="112"/>
      <c r="C34" s="112"/>
      <c r="D34" s="112"/>
      <c r="E34" s="112"/>
      <c r="F34" s="112"/>
      <c r="G34" s="107">
        <v>79</v>
      </c>
      <c r="H34" s="112" t="s">
        <v>375</v>
      </c>
      <c r="I34" s="112" t="s">
        <v>379</v>
      </c>
      <c r="J34" s="112"/>
      <c r="K34" s="114">
        <v>16.213000000000001</v>
      </c>
      <c r="L34" s="126"/>
      <c r="M34" s="92"/>
      <c r="N34" s="125"/>
      <c r="O34" s="109"/>
      <c r="P34" s="109"/>
      <c r="Q34" s="109"/>
      <c r="R34" s="100"/>
    </row>
    <row r="35" spans="1:18" s="97" customFormat="1" ht="20.149999999999999" customHeight="1" x14ac:dyDescent="0.35">
      <c r="A35" s="112" t="s">
        <v>114</v>
      </c>
      <c r="B35" s="112"/>
      <c r="C35" s="112"/>
      <c r="D35" s="112"/>
      <c r="E35" s="112"/>
      <c r="F35" s="112"/>
      <c r="G35" s="107">
        <v>107</v>
      </c>
      <c r="H35" s="112" t="s">
        <v>170</v>
      </c>
      <c r="I35" s="112" t="s">
        <v>397</v>
      </c>
      <c r="J35" s="112"/>
      <c r="K35" s="114">
        <v>16.224</v>
      </c>
      <c r="L35" s="92"/>
      <c r="M35" s="93"/>
      <c r="N35" s="94"/>
      <c r="O35" s="109"/>
      <c r="P35" s="109"/>
      <c r="Q35" s="109"/>
      <c r="R35" s="100"/>
    </row>
    <row r="36" spans="1:18" s="97" customFormat="1" ht="20.149999999999999" customHeight="1" x14ac:dyDescent="0.35">
      <c r="A36" s="112"/>
      <c r="B36" s="112"/>
      <c r="C36" s="112"/>
      <c r="D36" s="112"/>
      <c r="E36" s="112" t="s">
        <v>114</v>
      </c>
      <c r="F36" s="112" t="s">
        <v>114</v>
      </c>
      <c r="G36" s="107">
        <v>90</v>
      </c>
      <c r="H36" s="112" t="s">
        <v>365</v>
      </c>
      <c r="I36" s="112" t="s">
        <v>367</v>
      </c>
      <c r="J36" s="112"/>
      <c r="K36" s="114">
        <v>16.228000000000002</v>
      </c>
      <c r="L36" s="92"/>
      <c r="M36" s="93"/>
      <c r="N36" s="94"/>
      <c r="O36" s="109"/>
      <c r="P36" s="109"/>
      <c r="Q36" s="109"/>
      <c r="R36" s="100"/>
    </row>
    <row r="37" spans="1:18" s="97" customFormat="1" ht="20.149999999999999" customHeight="1" x14ac:dyDescent="0.35">
      <c r="A37" s="112"/>
      <c r="B37" s="112"/>
      <c r="C37" s="112"/>
      <c r="D37" s="112" t="s">
        <v>133</v>
      </c>
      <c r="E37" s="112"/>
      <c r="F37" s="112"/>
      <c r="G37" s="107">
        <v>6</v>
      </c>
      <c r="H37" s="112" t="s">
        <v>315</v>
      </c>
      <c r="I37" s="112" t="s">
        <v>356</v>
      </c>
      <c r="J37" s="112"/>
      <c r="K37" s="114">
        <v>16.248999999999999</v>
      </c>
      <c r="L37" s="92"/>
      <c r="M37" s="93"/>
      <c r="N37" s="94"/>
      <c r="O37" s="109"/>
      <c r="P37" s="109"/>
      <c r="Q37" s="109"/>
      <c r="R37" s="100"/>
    </row>
    <row r="38" spans="1:18" s="97" customFormat="1" ht="20.149999999999999" customHeight="1" x14ac:dyDescent="0.35">
      <c r="A38" s="112"/>
      <c r="B38" s="112"/>
      <c r="C38" s="112"/>
      <c r="D38" s="112"/>
      <c r="E38" s="112"/>
      <c r="F38" s="112"/>
      <c r="G38" s="107">
        <v>13</v>
      </c>
      <c r="H38" s="112" t="s">
        <v>375</v>
      </c>
      <c r="I38" s="112" t="s">
        <v>376</v>
      </c>
      <c r="J38" s="112"/>
      <c r="K38" s="114">
        <v>16.248999999999999</v>
      </c>
      <c r="L38" s="92"/>
      <c r="M38" s="93"/>
      <c r="N38" s="94"/>
      <c r="O38" s="109"/>
      <c r="P38" s="109"/>
      <c r="Q38" s="109"/>
      <c r="R38" s="100"/>
    </row>
    <row r="39" spans="1:18" s="97" customFormat="1" ht="20.149999999999999" customHeight="1" x14ac:dyDescent="0.35">
      <c r="A39" s="112"/>
      <c r="B39" s="112"/>
      <c r="C39" s="112"/>
      <c r="D39" s="112"/>
      <c r="E39" s="112"/>
      <c r="F39" s="112"/>
      <c r="G39" s="107">
        <v>2</v>
      </c>
      <c r="H39" s="112" t="s">
        <v>162</v>
      </c>
      <c r="I39" s="112" t="s">
        <v>326</v>
      </c>
      <c r="J39" s="112"/>
      <c r="K39" s="114">
        <v>16.260000000000002</v>
      </c>
      <c r="L39" s="126"/>
      <c r="M39" s="92"/>
      <c r="N39" s="125"/>
      <c r="O39" s="109"/>
      <c r="P39" s="109"/>
      <c r="Q39" s="109"/>
      <c r="R39" s="100"/>
    </row>
    <row r="40" spans="1:18" s="97" customFormat="1" ht="20.149999999999999" customHeight="1" x14ac:dyDescent="0.35">
      <c r="A40" s="112"/>
      <c r="B40" s="112"/>
      <c r="C40" s="112"/>
      <c r="D40" s="112"/>
      <c r="E40" s="112"/>
      <c r="F40" s="112"/>
      <c r="G40" s="107">
        <v>154</v>
      </c>
      <c r="H40" s="112" t="s">
        <v>540</v>
      </c>
      <c r="I40" s="112" t="s">
        <v>541</v>
      </c>
      <c r="J40" s="112"/>
      <c r="K40" s="114">
        <v>16.260000000000002</v>
      </c>
      <c r="L40" s="92"/>
      <c r="M40" s="93"/>
      <c r="N40" s="94"/>
      <c r="O40" s="109"/>
      <c r="P40" s="109"/>
      <c r="Q40" s="109"/>
      <c r="R40" s="100"/>
    </row>
    <row r="41" spans="1:18" s="97" customFormat="1" ht="20.149999999999999" customHeight="1" x14ac:dyDescent="0.35">
      <c r="A41" s="112"/>
      <c r="B41" s="112" t="s">
        <v>114</v>
      </c>
      <c r="C41" s="112" t="s">
        <v>114</v>
      </c>
      <c r="D41" s="112" t="s">
        <v>130</v>
      </c>
      <c r="E41" s="112"/>
      <c r="F41" s="112"/>
      <c r="G41" s="107">
        <v>64</v>
      </c>
      <c r="H41" s="112" t="s">
        <v>218</v>
      </c>
      <c r="I41" s="112" t="s">
        <v>360</v>
      </c>
      <c r="J41" s="112"/>
      <c r="K41" s="114">
        <v>16.271000000000001</v>
      </c>
      <c r="L41" s="92"/>
      <c r="M41" s="93"/>
      <c r="N41" s="94"/>
      <c r="O41" s="109"/>
      <c r="P41" s="109"/>
      <c r="Q41" s="109"/>
      <c r="R41" s="100"/>
    </row>
    <row r="42" spans="1:18" s="97" customFormat="1" ht="20.149999999999999" customHeight="1" x14ac:dyDescent="0.35">
      <c r="A42" s="112"/>
      <c r="B42" s="112"/>
      <c r="C42" s="112"/>
      <c r="D42" s="112" t="s">
        <v>130</v>
      </c>
      <c r="E42" s="112"/>
      <c r="F42" s="112"/>
      <c r="G42" s="107">
        <v>118</v>
      </c>
      <c r="H42" s="112" t="s">
        <v>457</v>
      </c>
      <c r="I42" s="112" t="s">
        <v>458</v>
      </c>
      <c r="J42" s="112"/>
      <c r="K42" s="114">
        <v>16.315000000000001</v>
      </c>
      <c r="L42" s="92"/>
      <c r="M42" s="93"/>
      <c r="N42" s="94"/>
      <c r="O42" s="109"/>
      <c r="P42" s="109"/>
      <c r="Q42" s="109"/>
      <c r="R42" s="100"/>
    </row>
    <row r="43" spans="1:18" s="97" customFormat="1" ht="20.149999999999999" customHeight="1" x14ac:dyDescent="0.35">
      <c r="A43" s="112"/>
      <c r="B43" s="112"/>
      <c r="C43" s="112"/>
      <c r="D43" s="112"/>
      <c r="E43" s="112"/>
      <c r="F43" s="112"/>
      <c r="G43" s="107">
        <v>105</v>
      </c>
      <c r="H43" s="112" t="s">
        <v>465</v>
      </c>
      <c r="I43" s="112" t="s">
        <v>466</v>
      </c>
      <c r="J43" s="112"/>
      <c r="K43" s="114">
        <v>16.323</v>
      </c>
      <c r="L43" s="92"/>
      <c r="M43" s="93"/>
      <c r="N43" s="94"/>
      <c r="O43" s="109"/>
      <c r="P43" s="109"/>
      <c r="Q43" s="109"/>
      <c r="R43" s="100"/>
    </row>
    <row r="44" spans="1:18" s="97" customFormat="1" ht="20.149999999999999" customHeight="1" x14ac:dyDescent="0.35">
      <c r="A44" s="112"/>
      <c r="B44" s="112"/>
      <c r="C44" s="112"/>
      <c r="D44" s="112"/>
      <c r="E44" s="112"/>
      <c r="F44" s="112"/>
      <c r="G44" s="107">
        <v>10</v>
      </c>
      <c r="H44" s="112" t="s">
        <v>341</v>
      </c>
      <c r="I44" s="112" t="s">
        <v>343</v>
      </c>
      <c r="J44" s="112"/>
      <c r="K44" s="114">
        <v>16.331</v>
      </c>
      <c r="L44" s="92"/>
      <c r="M44" s="93"/>
      <c r="N44" s="94"/>
      <c r="O44" s="109"/>
      <c r="P44" s="109"/>
      <c r="Q44" s="109"/>
      <c r="R44" s="100"/>
    </row>
    <row r="45" spans="1:18" s="97" customFormat="1" ht="20.149999999999999" customHeight="1" x14ac:dyDescent="0.35">
      <c r="A45" s="112"/>
      <c r="B45" s="112"/>
      <c r="C45" s="112"/>
      <c r="D45" s="112"/>
      <c r="E45" s="112"/>
      <c r="F45" s="112"/>
      <c r="G45" s="107">
        <v>142</v>
      </c>
      <c r="H45" s="112" t="s">
        <v>465</v>
      </c>
      <c r="I45" s="112" t="s">
        <v>467</v>
      </c>
      <c r="J45" s="112"/>
      <c r="K45" s="114">
        <v>16.334</v>
      </c>
      <c r="L45" s="92"/>
      <c r="M45" s="93"/>
      <c r="N45" s="94"/>
      <c r="O45" s="109"/>
      <c r="P45" s="109"/>
      <c r="Q45" s="109"/>
      <c r="R45" s="100"/>
    </row>
    <row r="46" spans="1:18" s="97" customFormat="1" ht="20.149999999999999" customHeight="1" x14ac:dyDescent="0.35">
      <c r="A46" s="112"/>
      <c r="B46" s="112"/>
      <c r="C46" s="112"/>
      <c r="D46" s="112"/>
      <c r="E46" s="112"/>
      <c r="F46" s="112"/>
      <c r="G46" s="107">
        <v>23</v>
      </c>
      <c r="H46" s="112" t="s">
        <v>151</v>
      </c>
      <c r="I46" s="112" t="s">
        <v>153</v>
      </c>
      <c r="J46" s="112"/>
      <c r="K46" s="114">
        <v>16.344000000000001</v>
      </c>
      <c r="L46" s="92"/>
      <c r="M46" s="93"/>
      <c r="N46" s="94"/>
      <c r="O46" s="109"/>
      <c r="P46" s="109"/>
      <c r="Q46" s="109"/>
      <c r="R46" s="100"/>
    </row>
    <row r="47" spans="1:18" s="97" customFormat="1" ht="20.149999999999999" customHeight="1" x14ac:dyDescent="0.35">
      <c r="A47" s="112"/>
      <c r="B47" s="112"/>
      <c r="C47" s="112"/>
      <c r="D47" s="112"/>
      <c r="E47" s="112"/>
      <c r="F47" s="112"/>
      <c r="G47" s="107">
        <v>182</v>
      </c>
      <c r="H47" s="112" t="s">
        <v>537</v>
      </c>
      <c r="I47" s="112" t="s">
        <v>539</v>
      </c>
      <c r="J47" s="112"/>
      <c r="K47" s="114">
        <v>16.361000000000001</v>
      </c>
      <c r="L47" s="92"/>
      <c r="M47" s="93"/>
      <c r="N47" s="94"/>
      <c r="O47" s="109"/>
      <c r="P47" s="109"/>
      <c r="Q47" s="109"/>
      <c r="R47" s="100"/>
    </row>
    <row r="48" spans="1:18" s="97" customFormat="1" ht="20.149999999999999" customHeight="1" x14ac:dyDescent="0.35">
      <c r="A48" s="112"/>
      <c r="B48" s="112"/>
      <c r="C48" s="112"/>
      <c r="D48" s="112"/>
      <c r="E48" s="112"/>
      <c r="F48" s="112"/>
      <c r="G48" s="107">
        <v>30</v>
      </c>
      <c r="H48" s="112" t="s">
        <v>195</v>
      </c>
      <c r="I48" s="112" t="s">
        <v>424</v>
      </c>
      <c r="J48" s="112"/>
      <c r="K48" s="114">
        <v>16.366</v>
      </c>
      <c r="L48" s="92"/>
      <c r="M48" s="93"/>
      <c r="N48" s="94"/>
      <c r="O48" s="109"/>
      <c r="P48" s="109"/>
      <c r="Q48" s="109"/>
      <c r="R48" s="100"/>
    </row>
    <row r="49" spans="1:18" s="97" customFormat="1" ht="20.149999999999999" customHeight="1" x14ac:dyDescent="0.35">
      <c r="A49" s="112"/>
      <c r="B49" s="112"/>
      <c r="C49" s="112"/>
      <c r="D49" s="112" t="s">
        <v>130</v>
      </c>
      <c r="E49" s="112"/>
      <c r="F49" s="112"/>
      <c r="G49" s="107">
        <v>104</v>
      </c>
      <c r="H49" s="112" t="s">
        <v>453</v>
      </c>
      <c r="I49" s="112" t="s">
        <v>454</v>
      </c>
      <c r="J49" s="112"/>
      <c r="K49" s="114">
        <v>16.376000000000001</v>
      </c>
      <c r="L49" s="92"/>
      <c r="M49" s="93"/>
      <c r="N49" s="94"/>
      <c r="O49" s="109"/>
      <c r="P49" s="109"/>
      <c r="Q49" s="109"/>
      <c r="R49" s="100"/>
    </row>
    <row r="50" spans="1:18" s="97" customFormat="1" ht="20.149999999999999" customHeight="1" x14ac:dyDescent="0.35">
      <c r="A50" s="112"/>
      <c r="B50" s="112"/>
      <c r="C50" s="112"/>
      <c r="D50" s="112"/>
      <c r="E50" s="112"/>
      <c r="F50" s="112"/>
      <c r="G50" s="107">
        <v>35</v>
      </c>
      <c r="H50" s="112" t="s">
        <v>375</v>
      </c>
      <c r="I50" s="112" t="s">
        <v>377</v>
      </c>
      <c r="J50" s="112"/>
      <c r="K50" s="114">
        <v>16.376000000000001</v>
      </c>
      <c r="L50" s="92"/>
      <c r="M50" s="93"/>
      <c r="N50" s="94"/>
      <c r="O50" s="109"/>
      <c r="P50" s="109"/>
      <c r="Q50" s="109"/>
      <c r="R50" s="100"/>
    </row>
    <row r="51" spans="1:18" s="97" customFormat="1" ht="20.149999999999999" customHeight="1" x14ac:dyDescent="0.35">
      <c r="A51" s="112" t="s">
        <v>114</v>
      </c>
      <c r="B51" s="112"/>
      <c r="C51" s="112"/>
      <c r="D51" s="112" t="s">
        <v>133</v>
      </c>
      <c r="E51" s="112"/>
      <c r="F51" s="112"/>
      <c r="G51" s="107">
        <v>102</v>
      </c>
      <c r="H51" s="112" t="s">
        <v>375</v>
      </c>
      <c r="I51" s="145" t="s">
        <v>380</v>
      </c>
      <c r="J51" s="112"/>
      <c r="K51" s="114">
        <v>16.382000000000001</v>
      </c>
      <c r="L51" s="92"/>
      <c r="M51" s="93"/>
      <c r="N51" s="94"/>
      <c r="O51" s="109"/>
      <c r="P51" s="109"/>
      <c r="Q51" s="109"/>
      <c r="R51" s="100"/>
    </row>
    <row r="52" spans="1:18" s="97" customFormat="1" ht="20.149999999999999" customHeight="1" x14ac:dyDescent="0.35">
      <c r="A52" s="112"/>
      <c r="B52" s="112"/>
      <c r="C52" s="112"/>
      <c r="D52" s="112" t="s">
        <v>133</v>
      </c>
      <c r="E52" s="112"/>
      <c r="F52" s="112"/>
      <c r="G52" s="107">
        <v>93</v>
      </c>
      <c r="H52" s="112" t="s">
        <v>156</v>
      </c>
      <c r="I52" s="112" t="s">
        <v>158</v>
      </c>
      <c r="J52" s="112"/>
      <c r="K52" s="114">
        <v>16.387</v>
      </c>
      <c r="L52" s="92"/>
      <c r="M52" s="93"/>
      <c r="N52" s="94"/>
      <c r="O52" s="109"/>
      <c r="P52" s="109"/>
      <c r="Q52" s="109"/>
      <c r="R52" s="100"/>
    </row>
    <row r="53" spans="1:18" s="97" customFormat="1" ht="20.149999999999999" customHeight="1" x14ac:dyDescent="0.35">
      <c r="A53" s="112"/>
      <c r="B53" s="112"/>
      <c r="C53" s="112"/>
      <c r="D53" s="112"/>
      <c r="E53" s="112"/>
      <c r="F53" s="112"/>
      <c r="G53" s="107">
        <v>162</v>
      </c>
      <c r="H53" s="112" t="s">
        <v>484</v>
      </c>
      <c r="I53" s="112" t="s">
        <v>487</v>
      </c>
      <c r="J53" s="112"/>
      <c r="K53" s="114">
        <v>16.39</v>
      </c>
      <c r="L53" s="127"/>
      <c r="M53" s="93"/>
      <c r="N53" s="94"/>
      <c r="O53" s="109"/>
      <c r="P53" s="109"/>
      <c r="Q53" s="109"/>
      <c r="R53" s="100"/>
    </row>
    <row r="54" spans="1:18" s="97" customFormat="1" ht="20.149999999999999" customHeight="1" x14ac:dyDescent="0.35">
      <c r="A54" s="112"/>
      <c r="B54" s="112" t="s">
        <v>114</v>
      </c>
      <c r="C54" s="112"/>
      <c r="D54" s="112"/>
      <c r="E54" s="112"/>
      <c r="F54" s="112"/>
      <c r="G54" s="107">
        <v>166</v>
      </c>
      <c r="H54" s="112" t="s">
        <v>504</v>
      </c>
      <c r="I54" s="112" t="s">
        <v>506</v>
      </c>
      <c r="J54" s="112"/>
      <c r="K54" s="114">
        <v>16.402000000000001</v>
      </c>
      <c r="L54" s="127"/>
      <c r="M54" s="93"/>
      <c r="N54" s="94"/>
      <c r="O54" s="109"/>
      <c r="P54" s="109"/>
      <c r="Q54" s="109"/>
      <c r="R54" s="100"/>
    </row>
    <row r="55" spans="1:18" s="97" customFormat="1" ht="20.149999999999999" customHeight="1" x14ac:dyDescent="0.35">
      <c r="A55" s="112"/>
      <c r="B55" s="112"/>
      <c r="C55" s="112"/>
      <c r="D55" s="112"/>
      <c r="E55" s="112"/>
      <c r="F55" s="112"/>
      <c r="G55" s="107">
        <v>119</v>
      </c>
      <c r="H55" s="112" t="s">
        <v>317</v>
      </c>
      <c r="I55" s="112" t="s">
        <v>433</v>
      </c>
      <c r="J55" s="112"/>
      <c r="K55" s="114">
        <v>16.402999999999999</v>
      </c>
      <c r="L55" s="127"/>
      <c r="M55" s="93"/>
      <c r="N55" s="94"/>
      <c r="O55" s="109"/>
      <c r="P55" s="109"/>
      <c r="Q55" s="109"/>
      <c r="R55" s="100"/>
    </row>
    <row r="56" spans="1:18" s="97" customFormat="1" ht="20.149999999999999" customHeight="1" x14ac:dyDescent="0.35">
      <c r="A56" s="112"/>
      <c r="B56" s="112"/>
      <c r="C56" s="112"/>
      <c r="D56" s="112" t="s">
        <v>130</v>
      </c>
      <c r="E56" s="112"/>
      <c r="F56" s="112"/>
      <c r="G56" s="107">
        <v>73</v>
      </c>
      <c r="H56" s="112" t="s">
        <v>146</v>
      </c>
      <c r="I56" s="112" t="s">
        <v>161</v>
      </c>
      <c r="J56" s="112"/>
      <c r="K56" s="114">
        <v>16.405999999999999</v>
      </c>
      <c r="L56" s="148"/>
      <c r="M56" s="92"/>
      <c r="N56" s="125"/>
      <c r="O56" s="109"/>
      <c r="P56" s="109"/>
      <c r="Q56" s="109"/>
      <c r="R56" s="100"/>
    </row>
    <row r="57" spans="1:18" s="97" customFormat="1" ht="20.149999999999999" customHeight="1" x14ac:dyDescent="0.35">
      <c r="A57" s="112"/>
      <c r="B57" s="112"/>
      <c r="C57" s="112"/>
      <c r="D57" s="112"/>
      <c r="E57" s="112"/>
      <c r="F57" s="112"/>
      <c r="G57" s="107">
        <v>61</v>
      </c>
      <c r="H57" s="112" t="s">
        <v>316</v>
      </c>
      <c r="I57" s="112" t="s">
        <v>382</v>
      </c>
      <c r="J57" s="112"/>
      <c r="K57" s="114">
        <v>16.411000000000001</v>
      </c>
      <c r="L57" s="127"/>
      <c r="M57" s="93"/>
      <c r="N57" s="94"/>
      <c r="O57" s="109"/>
      <c r="P57" s="109"/>
      <c r="Q57" s="109"/>
      <c r="R57" s="100"/>
    </row>
    <row r="58" spans="1:18" s="97" customFormat="1" ht="20.149999999999999" customHeight="1" x14ac:dyDescent="0.35">
      <c r="A58" s="112"/>
      <c r="B58" s="112"/>
      <c r="C58" s="112"/>
      <c r="D58" s="112" t="s">
        <v>133</v>
      </c>
      <c r="E58" s="112"/>
      <c r="F58" s="112"/>
      <c r="G58" s="107">
        <v>33</v>
      </c>
      <c r="H58" s="112" t="s">
        <v>333</v>
      </c>
      <c r="I58" s="112" t="s">
        <v>334</v>
      </c>
      <c r="J58" s="112"/>
      <c r="K58" s="114">
        <v>16.433</v>
      </c>
      <c r="L58" s="92"/>
      <c r="M58" s="93"/>
      <c r="N58" s="94"/>
      <c r="O58" s="109"/>
      <c r="P58" s="109"/>
      <c r="Q58" s="109"/>
      <c r="R58" s="100"/>
    </row>
    <row r="59" spans="1:18" s="97" customFormat="1" ht="20.149999999999999" customHeight="1" x14ac:dyDescent="0.35">
      <c r="A59" s="112"/>
      <c r="B59" s="112"/>
      <c r="C59" s="112"/>
      <c r="D59" s="112"/>
      <c r="E59" s="112"/>
      <c r="F59" s="112"/>
      <c r="G59" s="107">
        <v>83</v>
      </c>
      <c r="H59" s="112" t="s">
        <v>418</v>
      </c>
      <c r="I59" s="112" t="s">
        <v>420</v>
      </c>
      <c r="J59" s="112"/>
      <c r="K59" s="114">
        <v>16.434000000000001</v>
      </c>
      <c r="L59" s="92"/>
      <c r="M59" s="93"/>
      <c r="N59" s="94"/>
      <c r="O59" s="109"/>
      <c r="P59" s="109"/>
      <c r="Q59" s="109"/>
      <c r="R59" s="100"/>
    </row>
    <row r="60" spans="1:18" s="97" customFormat="1" ht="20.149999999999999" customHeight="1" x14ac:dyDescent="0.35">
      <c r="A60" s="112" t="s">
        <v>114</v>
      </c>
      <c r="B60" s="112"/>
      <c r="C60" s="112"/>
      <c r="D60" s="112"/>
      <c r="E60" s="112"/>
      <c r="F60" s="112"/>
      <c r="G60" s="107">
        <v>62</v>
      </c>
      <c r="H60" s="112" t="s">
        <v>155</v>
      </c>
      <c r="I60" s="93" t="s">
        <v>386</v>
      </c>
      <c r="J60" s="112"/>
      <c r="K60" s="114">
        <v>16.442</v>
      </c>
      <c r="L60" s="92"/>
      <c r="M60" s="93"/>
      <c r="N60" s="94"/>
      <c r="O60" s="109"/>
      <c r="P60" s="109"/>
      <c r="Q60" s="109"/>
      <c r="R60" s="100"/>
    </row>
    <row r="61" spans="1:18" s="97" customFormat="1" ht="20.149999999999999" customHeight="1" x14ac:dyDescent="0.35">
      <c r="A61" s="112"/>
      <c r="B61" s="112"/>
      <c r="C61" s="112"/>
      <c r="D61" s="112" t="s">
        <v>133</v>
      </c>
      <c r="E61" s="112"/>
      <c r="F61" s="112"/>
      <c r="G61" s="107">
        <v>133</v>
      </c>
      <c r="H61" s="112" t="s">
        <v>375</v>
      </c>
      <c r="I61" s="112" t="s">
        <v>381</v>
      </c>
      <c r="J61" s="112"/>
      <c r="K61" s="114">
        <v>16.445</v>
      </c>
      <c r="L61" s="92"/>
      <c r="M61" s="93"/>
      <c r="N61" s="94"/>
      <c r="O61" s="109"/>
      <c r="P61" s="109"/>
      <c r="Q61" s="109"/>
      <c r="R61" s="100"/>
    </row>
    <row r="62" spans="1:18" s="97" customFormat="1" ht="20.149999999999999" customHeight="1" x14ac:dyDescent="0.35">
      <c r="A62" s="112"/>
      <c r="B62" s="112"/>
      <c r="C62" s="112"/>
      <c r="D62" s="112"/>
      <c r="E62" s="112"/>
      <c r="F62" s="112"/>
      <c r="G62" s="107">
        <v>132</v>
      </c>
      <c r="H62" s="112" t="s">
        <v>510</v>
      </c>
      <c r="I62" s="112"/>
      <c r="J62" s="112"/>
      <c r="K62" s="114">
        <v>16.446000000000002</v>
      </c>
      <c r="L62" s="92"/>
      <c r="M62" s="93"/>
      <c r="N62" s="94"/>
      <c r="O62" s="109"/>
      <c r="P62" s="109"/>
      <c r="Q62" s="109"/>
      <c r="R62" s="100"/>
    </row>
    <row r="63" spans="1:18" s="97" customFormat="1" ht="20.149999999999999" customHeight="1" x14ac:dyDescent="0.35">
      <c r="A63" s="112" t="s">
        <v>114</v>
      </c>
      <c r="B63" s="112"/>
      <c r="C63" s="112"/>
      <c r="D63" s="112"/>
      <c r="E63" s="112"/>
      <c r="F63" s="112"/>
      <c r="G63" s="107">
        <v>75</v>
      </c>
      <c r="H63" s="112" t="s">
        <v>402</v>
      </c>
      <c r="I63" s="112" t="s">
        <v>404</v>
      </c>
      <c r="J63" s="112"/>
      <c r="K63" s="114">
        <v>16.454000000000001</v>
      </c>
      <c r="L63" s="92"/>
      <c r="M63" s="93"/>
      <c r="N63" s="94"/>
      <c r="O63" s="109"/>
      <c r="P63" s="109"/>
      <c r="Q63" s="109"/>
      <c r="R63" s="100"/>
    </row>
    <row r="64" spans="1:18" s="97" customFormat="1" ht="20.149999999999999" customHeight="1" x14ac:dyDescent="0.35">
      <c r="A64" s="112"/>
      <c r="B64" s="112"/>
      <c r="C64" s="112"/>
      <c r="D64" s="112"/>
      <c r="E64" s="112"/>
      <c r="F64" s="112"/>
      <c r="G64" s="107">
        <v>151</v>
      </c>
      <c r="H64" s="112" t="s">
        <v>327</v>
      </c>
      <c r="I64" s="112" t="s">
        <v>532</v>
      </c>
      <c r="J64" s="112"/>
      <c r="K64" s="114">
        <v>16.457000000000001</v>
      </c>
      <c r="L64" s="126"/>
      <c r="M64" s="92"/>
      <c r="N64" s="125"/>
      <c r="O64" s="109"/>
      <c r="P64" s="109"/>
      <c r="Q64" s="109"/>
      <c r="R64" s="100"/>
    </row>
    <row r="65" spans="1:18" s="97" customFormat="1" ht="20.149999999999999" customHeight="1" x14ac:dyDescent="0.35">
      <c r="A65" s="112"/>
      <c r="B65" s="112"/>
      <c r="C65" s="112"/>
      <c r="D65" s="112" t="s">
        <v>133</v>
      </c>
      <c r="E65" s="112"/>
      <c r="F65" s="112"/>
      <c r="G65" s="107">
        <v>29</v>
      </c>
      <c r="H65" s="128" t="s">
        <v>493</v>
      </c>
      <c r="I65" s="147" t="s">
        <v>494</v>
      </c>
      <c r="J65" s="112"/>
      <c r="K65" s="114">
        <v>16.491</v>
      </c>
      <c r="L65" s="92"/>
      <c r="M65" s="93"/>
      <c r="N65" s="94"/>
      <c r="O65" s="109"/>
      <c r="P65" s="109"/>
      <c r="Q65" s="109"/>
      <c r="R65" s="100"/>
    </row>
    <row r="66" spans="1:18" s="97" customFormat="1" ht="20.149999999999999" customHeight="1" x14ac:dyDescent="0.35">
      <c r="A66" s="112"/>
      <c r="B66" s="112"/>
      <c r="C66" s="112"/>
      <c r="D66" s="112" t="s">
        <v>133</v>
      </c>
      <c r="E66" s="112"/>
      <c r="F66" s="112"/>
      <c r="G66" s="107">
        <v>27</v>
      </c>
      <c r="H66" s="112" t="s">
        <v>246</v>
      </c>
      <c r="I66" s="112" t="s">
        <v>524</v>
      </c>
      <c r="J66" s="112"/>
      <c r="K66" s="114">
        <v>16.515999999999998</v>
      </c>
      <c r="L66" s="92"/>
      <c r="M66" s="93"/>
      <c r="N66" s="94"/>
      <c r="O66" s="109"/>
      <c r="P66" s="109"/>
      <c r="Q66" s="109"/>
      <c r="R66" s="100"/>
    </row>
    <row r="67" spans="1:18" s="97" customFormat="1" ht="20.149999999999999" customHeight="1" x14ac:dyDescent="0.35">
      <c r="A67" s="112"/>
      <c r="B67" s="112"/>
      <c r="C67" s="112"/>
      <c r="D67" s="112" t="s">
        <v>133</v>
      </c>
      <c r="E67" s="112"/>
      <c r="F67" s="112"/>
      <c r="G67" s="107">
        <v>115</v>
      </c>
      <c r="H67" s="112" t="s">
        <v>472</v>
      </c>
      <c r="I67" s="112" t="s">
        <v>473</v>
      </c>
      <c r="J67" s="112"/>
      <c r="K67" s="114">
        <v>16.526</v>
      </c>
      <c r="L67" s="92"/>
      <c r="M67" s="93"/>
      <c r="N67" s="94"/>
      <c r="O67" s="109"/>
      <c r="P67" s="109"/>
      <c r="Q67" s="109"/>
      <c r="R67" s="100"/>
    </row>
    <row r="68" spans="1:18" s="97" customFormat="1" ht="20.149999999999999" customHeight="1" x14ac:dyDescent="0.35">
      <c r="A68" s="112" t="s">
        <v>114</v>
      </c>
      <c r="B68" s="112"/>
      <c r="C68" s="112"/>
      <c r="D68" s="112" t="s">
        <v>133</v>
      </c>
      <c r="E68" s="112"/>
      <c r="F68" s="112"/>
      <c r="G68" s="107">
        <v>180</v>
      </c>
      <c r="H68" s="112" t="s">
        <v>586</v>
      </c>
      <c r="I68" s="112" t="s">
        <v>587</v>
      </c>
      <c r="J68" s="112"/>
      <c r="K68" s="114">
        <v>16.547000000000001</v>
      </c>
      <c r="L68" s="92"/>
      <c r="M68" s="93"/>
      <c r="N68" s="94"/>
      <c r="O68" s="109"/>
      <c r="P68" s="109"/>
      <c r="Q68" s="109"/>
      <c r="R68" s="100"/>
    </row>
    <row r="69" spans="1:18" s="97" customFormat="1" ht="20.149999999999999" customHeight="1" x14ac:dyDescent="0.35">
      <c r="A69" s="112"/>
      <c r="B69" s="112"/>
      <c r="C69" s="112"/>
      <c r="D69" s="112" t="s">
        <v>130</v>
      </c>
      <c r="E69" s="112"/>
      <c r="F69" s="112"/>
      <c r="G69" s="107">
        <v>51</v>
      </c>
      <c r="H69" s="112" t="s">
        <v>338</v>
      </c>
      <c r="I69" s="112" t="s">
        <v>340</v>
      </c>
      <c r="J69" s="112"/>
      <c r="K69" s="114">
        <v>16.547999999999998</v>
      </c>
      <c r="L69" s="92"/>
      <c r="M69" s="93"/>
      <c r="N69" s="94"/>
      <c r="O69" s="109"/>
      <c r="P69" s="109"/>
      <c r="Q69" s="109"/>
      <c r="R69" s="100"/>
    </row>
    <row r="70" spans="1:18" s="97" customFormat="1" ht="20.149999999999999" customHeight="1" x14ac:dyDescent="0.35">
      <c r="A70" s="112"/>
      <c r="B70" s="112"/>
      <c r="C70" s="112"/>
      <c r="D70" s="112"/>
      <c r="E70" s="112"/>
      <c r="F70" s="112"/>
      <c r="G70" s="107">
        <v>128</v>
      </c>
      <c r="H70" s="112" t="s">
        <v>316</v>
      </c>
      <c r="I70" s="112" t="s">
        <v>384</v>
      </c>
      <c r="J70" s="112"/>
      <c r="K70" s="114">
        <v>16.582000000000001</v>
      </c>
      <c r="L70" s="92"/>
      <c r="M70" s="93" t="s">
        <v>635</v>
      </c>
      <c r="N70" s="94">
        <v>625.68000000000006</v>
      </c>
      <c r="O70" s="109"/>
      <c r="P70" s="109"/>
      <c r="Q70" s="109"/>
      <c r="R70" s="100"/>
    </row>
    <row r="71" spans="1:18" s="97" customFormat="1" ht="20.149999999999999" customHeight="1" x14ac:dyDescent="0.35">
      <c r="A71" s="112"/>
      <c r="B71" s="112"/>
      <c r="C71" s="112"/>
      <c r="D71" s="112"/>
      <c r="E71" s="112" t="s">
        <v>114</v>
      </c>
      <c r="F71" s="112" t="s">
        <v>114</v>
      </c>
      <c r="G71" s="107">
        <v>43</v>
      </c>
      <c r="H71" s="112" t="s">
        <v>416</v>
      </c>
      <c r="I71" s="112" t="s">
        <v>313</v>
      </c>
      <c r="J71" s="112"/>
      <c r="K71" s="114">
        <v>16.591000000000001</v>
      </c>
      <c r="L71" s="92"/>
      <c r="M71" s="93" t="s">
        <v>636</v>
      </c>
      <c r="N71" s="94">
        <v>511.92</v>
      </c>
      <c r="O71" s="109"/>
      <c r="P71" s="109"/>
      <c r="Q71" s="109"/>
      <c r="R71" s="100"/>
    </row>
    <row r="72" spans="1:18" s="97" customFormat="1" ht="20.149999999999999" customHeight="1" x14ac:dyDescent="0.35">
      <c r="A72" s="112"/>
      <c r="B72" s="112"/>
      <c r="C72" s="112"/>
      <c r="D72" s="112"/>
      <c r="E72" s="112"/>
      <c r="F72" s="112"/>
      <c r="G72" s="107">
        <v>103</v>
      </c>
      <c r="H72" s="112" t="s">
        <v>449</v>
      </c>
      <c r="I72" s="112" t="s">
        <v>450</v>
      </c>
      <c r="J72" s="112"/>
      <c r="K72" s="114">
        <v>16.623000000000001</v>
      </c>
      <c r="L72" s="92"/>
      <c r="M72" s="93" t="s">
        <v>637</v>
      </c>
      <c r="N72" s="94">
        <v>379.20000000000005</v>
      </c>
      <c r="O72" s="109"/>
      <c r="P72" s="109"/>
      <c r="Q72" s="109"/>
      <c r="R72" s="100"/>
    </row>
    <row r="73" spans="1:18" s="97" customFormat="1" ht="20.149999999999999" customHeight="1" x14ac:dyDescent="0.35">
      <c r="A73" s="112"/>
      <c r="B73" s="112" t="s">
        <v>114</v>
      </c>
      <c r="C73" s="112"/>
      <c r="D73" s="112"/>
      <c r="E73" s="112"/>
      <c r="F73" s="112"/>
      <c r="G73" s="107">
        <v>77</v>
      </c>
      <c r="H73" s="112" t="s">
        <v>357</v>
      </c>
      <c r="I73" s="112" t="s">
        <v>359</v>
      </c>
      <c r="J73" s="112"/>
      <c r="K73" s="114">
        <v>16.646000000000001</v>
      </c>
      <c r="L73" s="92"/>
      <c r="M73" s="93" t="s">
        <v>638</v>
      </c>
      <c r="N73" s="94">
        <v>246.48000000000002</v>
      </c>
      <c r="O73" s="109"/>
      <c r="P73" s="109"/>
      <c r="Q73" s="109"/>
      <c r="R73" s="100"/>
    </row>
    <row r="74" spans="1:18" s="97" customFormat="1" ht="20.149999999999999" customHeight="1" x14ac:dyDescent="0.35">
      <c r="A74" s="112"/>
      <c r="B74" s="112"/>
      <c r="C74" s="112"/>
      <c r="D74" s="112"/>
      <c r="E74" s="112"/>
      <c r="F74" s="112"/>
      <c r="G74" s="107">
        <v>46</v>
      </c>
      <c r="H74" s="112" t="s">
        <v>335</v>
      </c>
      <c r="I74" s="112" t="s">
        <v>337</v>
      </c>
      <c r="J74" s="112"/>
      <c r="K74" s="114">
        <v>16.661000000000001</v>
      </c>
      <c r="L74" s="92"/>
      <c r="M74" s="93" t="s">
        <v>639</v>
      </c>
      <c r="N74" s="94">
        <v>132.72</v>
      </c>
      <c r="O74" s="109"/>
      <c r="P74" s="109"/>
      <c r="Q74" s="109"/>
      <c r="R74" s="100"/>
    </row>
    <row r="75" spans="1:18" s="97" customFormat="1" ht="20.149999999999999" customHeight="1" x14ac:dyDescent="0.35">
      <c r="A75" s="112"/>
      <c r="B75" s="112"/>
      <c r="C75" s="112"/>
      <c r="D75" s="112"/>
      <c r="E75" s="112" t="s">
        <v>114</v>
      </c>
      <c r="F75" s="112" t="s">
        <v>114</v>
      </c>
      <c r="G75" s="107">
        <v>207</v>
      </c>
      <c r="H75" s="112" t="s">
        <v>481</v>
      </c>
      <c r="I75" s="112" t="s">
        <v>572</v>
      </c>
      <c r="J75" s="112"/>
      <c r="K75" s="114">
        <v>16.692</v>
      </c>
      <c r="L75" s="92"/>
      <c r="M75" s="93"/>
      <c r="N75" s="94"/>
      <c r="O75" s="109"/>
      <c r="P75" s="109"/>
      <c r="Q75" s="109"/>
      <c r="R75" s="100"/>
    </row>
    <row r="76" spans="1:18" s="97" customFormat="1" ht="20.149999999999999" customHeight="1" x14ac:dyDescent="0.35">
      <c r="A76" s="112"/>
      <c r="B76" s="112"/>
      <c r="C76" s="112"/>
      <c r="D76" s="112"/>
      <c r="E76" s="112" t="s">
        <v>114</v>
      </c>
      <c r="F76" s="112" t="s">
        <v>114</v>
      </c>
      <c r="G76" s="107">
        <v>11</v>
      </c>
      <c r="H76" s="112" t="s">
        <v>346</v>
      </c>
      <c r="I76" s="112" t="s">
        <v>348</v>
      </c>
      <c r="J76" s="112"/>
      <c r="K76" s="114">
        <v>16.699000000000002</v>
      </c>
      <c r="L76" s="92"/>
      <c r="M76" s="93"/>
      <c r="N76" s="94"/>
      <c r="O76" s="109"/>
      <c r="P76" s="109"/>
      <c r="Q76" s="109"/>
      <c r="R76" s="100"/>
    </row>
    <row r="77" spans="1:18" s="97" customFormat="1" ht="20.149999999999999" customHeight="1" x14ac:dyDescent="0.35">
      <c r="A77" s="112"/>
      <c r="B77" s="112"/>
      <c r="C77" s="112"/>
      <c r="D77" s="112"/>
      <c r="E77" s="112"/>
      <c r="F77" s="112"/>
      <c r="G77" s="107">
        <v>165</v>
      </c>
      <c r="H77" s="112" t="s">
        <v>576</v>
      </c>
      <c r="I77" s="112" t="s">
        <v>577</v>
      </c>
      <c r="J77" s="112"/>
      <c r="K77" s="114">
        <v>16.699000000000002</v>
      </c>
      <c r="L77" s="92"/>
      <c r="M77" s="93"/>
      <c r="N77" s="94"/>
      <c r="O77" s="109"/>
      <c r="P77" s="109"/>
      <c r="Q77" s="109"/>
      <c r="R77" s="100"/>
    </row>
    <row r="78" spans="1:18" s="97" customFormat="1" ht="20.149999999999999" customHeight="1" x14ac:dyDescent="0.35">
      <c r="A78" s="112"/>
      <c r="B78" s="112"/>
      <c r="C78" s="112"/>
      <c r="D78" s="112"/>
      <c r="E78" s="112"/>
      <c r="F78" s="112"/>
      <c r="G78" s="107">
        <v>85</v>
      </c>
      <c r="H78" s="112" t="s">
        <v>406</v>
      </c>
      <c r="I78" s="112" t="s">
        <v>407</v>
      </c>
      <c r="J78" s="112"/>
      <c r="K78" s="114">
        <v>16.701000000000001</v>
      </c>
      <c r="L78" s="92"/>
      <c r="M78" s="93"/>
      <c r="N78" s="94"/>
      <c r="O78" s="109"/>
      <c r="P78" s="109"/>
      <c r="Q78" s="109"/>
      <c r="R78" s="100"/>
    </row>
    <row r="79" spans="1:18" s="97" customFormat="1" ht="20.149999999999999" customHeight="1" x14ac:dyDescent="0.35">
      <c r="A79" s="112"/>
      <c r="B79" s="112"/>
      <c r="C79" s="112"/>
      <c r="D79" s="112"/>
      <c r="E79" s="112"/>
      <c r="F79" s="112"/>
      <c r="G79" s="107">
        <v>188</v>
      </c>
      <c r="H79" s="112" t="s">
        <v>599</v>
      </c>
      <c r="I79" s="112" t="s">
        <v>600</v>
      </c>
      <c r="J79" s="112"/>
      <c r="K79" s="114">
        <v>16.706</v>
      </c>
      <c r="L79" s="92"/>
      <c r="M79" s="93"/>
      <c r="N79" s="94"/>
      <c r="O79" s="109"/>
      <c r="P79" s="109"/>
      <c r="Q79" s="109"/>
      <c r="R79" s="100"/>
    </row>
    <row r="80" spans="1:18" s="97" customFormat="1" ht="20.149999999999999" customHeight="1" x14ac:dyDescent="0.35">
      <c r="A80" s="112" t="s">
        <v>114</v>
      </c>
      <c r="B80" s="112"/>
      <c r="C80" s="112"/>
      <c r="D80" s="112"/>
      <c r="E80" s="112"/>
      <c r="F80" s="112"/>
      <c r="G80" s="107">
        <v>141</v>
      </c>
      <c r="H80" s="112" t="s">
        <v>546</v>
      </c>
      <c r="I80" s="112" t="s">
        <v>547</v>
      </c>
      <c r="J80" s="112"/>
      <c r="K80" s="114">
        <v>16.727</v>
      </c>
      <c r="L80" s="92"/>
      <c r="M80" s="93"/>
      <c r="N80" s="94"/>
      <c r="O80" s="109"/>
      <c r="P80" s="109"/>
      <c r="Q80" s="109"/>
      <c r="R80" s="100"/>
    </row>
    <row r="81" spans="1:18" s="97" customFormat="1" ht="20.149999999999999" customHeight="1" x14ac:dyDescent="0.35">
      <c r="A81" s="112"/>
      <c r="B81" s="112"/>
      <c r="C81" s="112"/>
      <c r="D81" s="112"/>
      <c r="E81" s="112"/>
      <c r="F81" s="112"/>
      <c r="G81" s="107">
        <v>155</v>
      </c>
      <c r="H81" s="112" t="s">
        <v>169</v>
      </c>
      <c r="I81" s="112" t="s">
        <v>550</v>
      </c>
      <c r="J81" s="112"/>
      <c r="K81" s="114">
        <v>16.728999999999999</v>
      </c>
      <c r="L81" s="92"/>
      <c r="M81" s="93"/>
      <c r="N81" s="94"/>
      <c r="O81" s="109"/>
      <c r="P81" s="109"/>
      <c r="Q81" s="109"/>
      <c r="R81" s="100"/>
    </row>
    <row r="82" spans="1:18" s="97" customFormat="1" ht="20.149999999999999" customHeight="1" x14ac:dyDescent="0.35">
      <c r="A82" s="112"/>
      <c r="B82" s="112"/>
      <c r="C82" s="112"/>
      <c r="D82" s="112"/>
      <c r="E82" s="112"/>
      <c r="F82" s="112"/>
      <c r="G82" s="107">
        <v>65</v>
      </c>
      <c r="H82" s="112" t="s">
        <v>151</v>
      </c>
      <c r="I82" s="112" t="s">
        <v>167</v>
      </c>
      <c r="J82" s="112"/>
      <c r="K82" s="114">
        <v>16.771000000000001</v>
      </c>
      <c r="L82" s="92"/>
      <c r="M82" s="93"/>
      <c r="N82" s="94"/>
      <c r="O82" s="109"/>
      <c r="P82" s="109"/>
      <c r="Q82" s="109"/>
      <c r="R82" s="100"/>
    </row>
    <row r="83" spans="1:18" s="97" customFormat="1" ht="20.149999999999999" customHeight="1" x14ac:dyDescent="0.35">
      <c r="A83" s="112"/>
      <c r="B83" s="112"/>
      <c r="C83" s="112"/>
      <c r="D83" s="112"/>
      <c r="E83" s="112"/>
      <c r="F83" s="112"/>
      <c r="G83" s="107">
        <v>16</v>
      </c>
      <c r="H83" s="112" t="s">
        <v>222</v>
      </c>
      <c r="I83" s="112" t="s">
        <v>223</v>
      </c>
      <c r="J83" s="112"/>
      <c r="K83" s="114">
        <v>16.773</v>
      </c>
      <c r="L83" s="92"/>
      <c r="M83" s="93"/>
      <c r="N83" s="94"/>
      <c r="O83" s="109"/>
      <c r="P83" s="109"/>
      <c r="Q83" s="109"/>
      <c r="R83" s="100"/>
    </row>
    <row r="84" spans="1:18" s="97" customFormat="1" ht="20.149999999999999" customHeight="1" x14ac:dyDescent="0.35">
      <c r="A84" s="112"/>
      <c r="B84" s="112" t="s">
        <v>114</v>
      </c>
      <c r="C84" s="112"/>
      <c r="D84" s="112"/>
      <c r="E84" s="112"/>
      <c r="F84" s="112"/>
      <c r="G84" s="107">
        <v>144</v>
      </c>
      <c r="H84" s="112" t="s">
        <v>504</v>
      </c>
      <c r="I84" s="112" t="s">
        <v>508</v>
      </c>
      <c r="J84" s="112"/>
      <c r="K84" s="114">
        <v>16.814</v>
      </c>
      <c r="L84" s="92"/>
      <c r="M84" s="93"/>
      <c r="N84" s="94"/>
      <c r="O84" s="109"/>
      <c r="P84" s="109"/>
      <c r="Q84" s="109"/>
      <c r="R84" s="100"/>
    </row>
    <row r="85" spans="1:18" s="97" customFormat="1" ht="20.149999999999999" customHeight="1" x14ac:dyDescent="0.35">
      <c r="A85" s="112"/>
      <c r="B85" s="112"/>
      <c r="C85" s="112"/>
      <c r="D85" s="112"/>
      <c r="E85" s="112"/>
      <c r="F85" s="112"/>
      <c r="G85" s="107">
        <v>153</v>
      </c>
      <c r="H85" s="112" t="s">
        <v>537</v>
      </c>
      <c r="I85" s="112" t="s">
        <v>538</v>
      </c>
      <c r="J85" s="112"/>
      <c r="K85" s="114">
        <v>16.821000000000002</v>
      </c>
      <c r="L85" s="92"/>
      <c r="M85" s="93"/>
      <c r="N85" s="94"/>
      <c r="O85" s="109"/>
      <c r="P85" s="109"/>
      <c r="Q85" s="109"/>
      <c r="R85" s="100"/>
    </row>
    <row r="86" spans="1:18" s="97" customFormat="1" ht="20.149999999999999" customHeight="1" x14ac:dyDescent="0.35">
      <c r="A86" s="112"/>
      <c r="B86" s="112"/>
      <c r="C86" s="112"/>
      <c r="D86" s="112" t="s">
        <v>130</v>
      </c>
      <c r="E86" s="112"/>
      <c r="F86" s="112"/>
      <c r="G86" s="107">
        <v>101</v>
      </c>
      <c r="H86" s="112" t="s">
        <v>548</v>
      </c>
      <c r="I86" s="112" t="s">
        <v>556</v>
      </c>
      <c r="J86" s="112"/>
      <c r="K86" s="114">
        <v>16.832999999999998</v>
      </c>
      <c r="L86" s="92"/>
      <c r="M86" s="93"/>
      <c r="N86" s="94"/>
      <c r="O86" s="109"/>
      <c r="P86" s="109"/>
      <c r="Q86" s="109"/>
      <c r="R86" s="100"/>
    </row>
    <row r="87" spans="1:18" s="97" customFormat="1" ht="20.149999999999999" customHeight="1" x14ac:dyDescent="0.35">
      <c r="A87" s="112" t="s">
        <v>114</v>
      </c>
      <c r="B87" s="112"/>
      <c r="C87" s="112"/>
      <c r="D87" s="112"/>
      <c r="E87" s="112"/>
      <c r="F87" s="112"/>
      <c r="G87" s="107">
        <v>112</v>
      </c>
      <c r="H87" s="112" t="s">
        <v>402</v>
      </c>
      <c r="I87" s="112" t="s">
        <v>405</v>
      </c>
      <c r="J87" s="112"/>
      <c r="K87" s="114">
        <v>16.844999999999999</v>
      </c>
      <c r="L87" s="92"/>
      <c r="M87" s="93"/>
      <c r="N87" s="94"/>
      <c r="O87" s="109"/>
      <c r="P87" s="109"/>
      <c r="Q87" s="109"/>
      <c r="R87" s="100"/>
    </row>
    <row r="88" spans="1:18" s="97" customFormat="1" ht="20.149999999999999" customHeight="1" x14ac:dyDescent="0.35">
      <c r="A88" s="112"/>
      <c r="B88" s="112"/>
      <c r="C88" s="112"/>
      <c r="D88" s="112" t="s">
        <v>133</v>
      </c>
      <c r="E88" s="112"/>
      <c r="F88" s="112"/>
      <c r="G88" s="107">
        <v>56</v>
      </c>
      <c r="H88" s="112" t="s">
        <v>375</v>
      </c>
      <c r="I88" s="112" t="s">
        <v>378</v>
      </c>
      <c r="J88" s="112"/>
      <c r="K88" s="114">
        <v>16.847000000000001</v>
      </c>
      <c r="L88" s="92"/>
      <c r="M88" s="93"/>
      <c r="N88" s="94"/>
      <c r="O88" s="109"/>
      <c r="P88" s="109"/>
      <c r="Q88" s="109"/>
      <c r="R88" s="100"/>
    </row>
    <row r="89" spans="1:18" s="135" customFormat="1" ht="20.149999999999999" customHeight="1" x14ac:dyDescent="0.35">
      <c r="A89" s="112"/>
      <c r="B89" s="112"/>
      <c r="C89" s="112"/>
      <c r="D89" s="112"/>
      <c r="E89" s="112"/>
      <c r="F89" s="112"/>
      <c r="G89" s="107">
        <v>136</v>
      </c>
      <c r="H89" s="112" t="s">
        <v>488</v>
      </c>
      <c r="I89" s="112" t="s">
        <v>489</v>
      </c>
      <c r="J89" s="112"/>
      <c r="K89" s="114">
        <v>16.852</v>
      </c>
      <c r="L89" s="92"/>
      <c r="M89" s="93"/>
      <c r="N89" s="94"/>
      <c r="O89" s="102"/>
      <c r="P89" s="102"/>
      <c r="Q89" s="102"/>
      <c r="R89" s="134"/>
    </row>
    <row r="90" spans="1:18" s="97" customFormat="1" ht="20.149999999999999" customHeight="1" x14ac:dyDescent="0.35">
      <c r="A90" s="112"/>
      <c r="B90" s="112"/>
      <c r="C90" s="112"/>
      <c r="D90" s="112"/>
      <c r="E90" s="112"/>
      <c r="F90" s="112"/>
      <c r="G90" s="107">
        <v>71</v>
      </c>
      <c r="H90" s="112" t="s">
        <v>170</v>
      </c>
      <c r="I90" s="112" t="s">
        <v>396</v>
      </c>
      <c r="J90" s="112"/>
      <c r="K90" s="114">
        <v>16.855</v>
      </c>
      <c r="L90" s="92"/>
      <c r="M90" s="93"/>
      <c r="N90" s="94"/>
      <c r="O90" s="109"/>
      <c r="P90" s="109"/>
      <c r="Q90" s="109"/>
      <c r="R90" s="100"/>
    </row>
    <row r="91" spans="1:18" s="97" customFormat="1" ht="20.149999999999999" customHeight="1" x14ac:dyDescent="0.35">
      <c r="A91" s="112"/>
      <c r="B91" s="112"/>
      <c r="C91" s="112"/>
      <c r="D91" s="112"/>
      <c r="E91" s="112" t="s">
        <v>114</v>
      </c>
      <c r="F91" s="112" t="s">
        <v>114</v>
      </c>
      <c r="G91" s="107">
        <v>55</v>
      </c>
      <c r="H91" s="112" t="s">
        <v>346</v>
      </c>
      <c r="I91" s="112" t="s">
        <v>347</v>
      </c>
      <c r="J91" s="112"/>
      <c r="K91" s="114">
        <v>16.856000000000002</v>
      </c>
      <c r="L91" s="92"/>
      <c r="M91" s="93"/>
      <c r="N91" s="94"/>
      <c r="O91" s="109"/>
      <c r="P91" s="109"/>
      <c r="Q91" s="109"/>
      <c r="R91" s="100"/>
    </row>
    <row r="92" spans="1:18" s="97" customFormat="1" ht="20.149999999999999" customHeight="1" x14ac:dyDescent="0.35">
      <c r="A92" s="112"/>
      <c r="B92" s="112"/>
      <c r="C92" s="112"/>
      <c r="D92" s="112"/>
      <c r="E92" s="112" t="s">
        <v>114</v>
      </c>
      <c r="F92" s="112" t="s">
        <v>114</v>
      </c>
      <c r="G92" s="107">
        <v>187</v>
      </c>
      <c r="H92" s="112" t="s">
        <v>601</v>
      </c>
      <c r="I92" s="112" t="s">
        <v>542</v>
      </c>
      <c r="J92" s="112"/>
      <c r="K92" s="114">
        <v>16.863</v>
      </c>
      <c r="L92" s="92"/>
      <c r="M92" s="93"/>
      <c r="N92" s="94"/>
      <c r="O92" s="109"/>
      <c r="P92" s="109"/>
      <c r="Q92" s="109"/>
      <c r="R92" s="100"/>
    </row>
    <row r="93" spans="1:18" s="97" customFormat="1" ht="20.149999999999999" customHeight="1" x14ac:dyDescent="0.35">
      <c r="A93" s="112"/>
      <c r="B93" s="112"/>
      <c r="C93" s="112"/>
      <c r="D93" s="112"/>
      <c r="E93" s="112"/>
      <c r="F93" s="112"/>
      <c r="G93" s="107">
        <v>44</v>
      </c>
      <c r="H93" s="112" t="s">
        <v>418</v>
      </c>
      <c r="I93" s="112" t="s">
        <v>419</v>
      </c>
      <c r="J93" s="112"/>
      <c r="K93" s="114">
        <v>16.881</v>
      </c>
      <c r="L93" s="92"/>
      <c r="M93" s="93"/>
      <c r="N93" s="94"/>
      <c r="O93" s="109"/>
      <c r="P93" s="109"/>
      <c r="Q93" s="109"/>
      <c r="R93" s="100"/>
    </row>
    <row r="94" spans="1:18" s="97" customFormat="1" ht="20.149999999999999" customHeight="1" x14ac:dyDescent="0.35">
      <c r="A94" s="112"/>
      <c r="B94" s="112"/>
      <c r="C94" s="112"/>
      <c r="D94" s="112"/>
      <c r="E94" s="112" t="s">
        <v>114</v>
      </c>
      <c r="F94" s="112" t="s">
        <v>114</v>
      </c>
      <c r="G94" s="107">
        <v>94</v>
      </c>
      <c r="H94" s="112" t="s">
        <v>416</v>
      </c>
      <c r="I94" s="112" t="s">
        <v>417</v>
      </c>
      <c r="J94" s="112"/>
      <c r="K94" s="114">
        <v>16.919</v>
      </c>
      <c r="L94" s="92"/>
      <c r="M94" s="93"/>
      <c r="N94" s="94"/>
      <c r="O94" s="109"/>
      <c r="P94" s="109"/>
      <c r="Q94" s="109"/>
      <c r="R94" s="100"/>
    </row>
    <row r="95" spans="1:18" s="97" customFormat="1" ht="20.149999999999999" customHeight="1" x14ac:dyDescent="0.35">
      <c r="A95" s="112"/>
      <c r="B95" s="112"/>
      <c r="C95" s="112"/>
      <c r="D95" s="112"/>
      <c r="E95" s="112"/>
      <c r="F95" s="112"/>
      <c r="G95" s="107">
        <v>32</v>
      </c>
      <c r="H95" s="112" t="s">
        <v>251</v>
      </c>
      <c r="I95" s="112" t="s">
        <v>401</v>
      </c>
      <c r="J95" s="112"/>
      <c r="K95" s="114">
        <v>16.919</v>
      </c>
      <c r="L95" s="92"/>
      <c r="M95" s="93"/>
      <c r="N95" s="94"/>
      <c r="O95" s="109"/>
      <c r="P95" s="109"/>
      <c r="Q95" s="109"/>
      <c r="R95" s="100"/>
    </row>
    <row r="96" spans="1:18" s="97" customFormat="1" ht="20.149999999999999" customHeight="1" x14ac:dyDescent="0.35">
      <c r="A96" s="112"/>
      <c r="B96" s="112"/>
      <c r="C96" s="112"/>
      <c r="D96" s="112"/>
      <c r="E96" s="112"/>
      <c r="F96" s="112"/>
      <c r="G96" s="107">
        <v>15</v>
      </c>
      <c r="H96" s="112" t="s">
        <v>155</v>
      </c>
      <c r="I96" s="112" t="s">
        <v>385</v>
      </c>
      <c r="J96" s="112"/>
      <c r="K96" s="114">
        <v>16.934999999999999</v>
      </c>
      <c r="L96" s="92"/>
      <c r="M96" s="93"/>
      <c r="N96" s="94"/>
      <c r="O96" s="109"/>
      <c r="P96" s="109"/>
      <c r="Q96" s="109"/>
      <c r="R96" s="100"/>
    </row>
    <row r="97" spans="1:18" s="97" customFormat="1" ht="20.149999999999999" customHeight="1" x14ac:dyDescent="0.35">
      <c r="A97" s="112"/>
      <c r="B97" s="112"/>
      <c r="C97" s="112"/>
      <c r="D97" s="112" t="s">
        <v>133</v>
      </c>
      <c r="E97" s="112"/>
      <c r="F97" s="112"/>
      <c r="G97" s="107">
        <v>148</v>
      </c>
      <c r="H97" s="112" t="s">
        <v>472</v>
      </c>
      <c r="I97" s="112" t="s">
        <v>474</v>
      </c>
      <c r="J97" s="112"/>
      <c r="K97" s="114">
        <v>16.946999999999999</v>
      </c>
      <c r="L97" s="92"/>
      <c r="M97" s="93"/>
      <c r="N97" s="94"/>
      <c r="O97" s="109"/>
      <c r="P97" s="109"/>
      <c r="Q97" s="109"/>
      <c r="R97" s="100"/>
    </row>
    <row r="98" spans="1:18" s="97" customFormat="1" ht="20.149999999999999" customHeight="1" x14ac:dyDescent="0.35">
      <c r="A98" s="112"/>
      <c r="B98" s="112"/>
      <c r="C98" s="112"/>
      <c r="D98" s="112"/>
      <c r="E98" s="112"/>
      <c r="F98" s="112"/>
      <c r="G98" s="107">
        <v>117</v>
      </c>
      <c r="H98" s="112" t="s">
        <v>559</v>
      </c>
      <c r="I98" s="112" t="s">
        <v>561</v>
      </c>
      <c r="J98" s="112"/>
      <c r="K98" s="114">
        <v>16.946999999999999</v>
      </c>
      <c r="L98" s="92"/>
      <c r="M98" s="93"/>
      <c r="N98" s="94"/>
      <c r="O98" s="109"/>
      <c r="P98" s="109"/>
      <c r="Q98" s="109"/>
      <c r="R98" s="100"/>
    </row>
    <row r="99" spans="1:18" s="97" customFormat="1" ht="20.149999999999999" customHeight="1" x14ac:dyDescent="0.35">
      <c r="A99" s="112"/>
      <c r="B99" s="112" t="s">
        <v>114</v>
      </c>
      <c r="C99" s="112"/>
      <c r="D99" s="112"/>
      <c r="E99" s="112" t="s">
        <v>114</v>
      </c>
      <c r="F99" s="112" t="s">
        <v>114</v>
      </c>
      <c r="G99" s="107">
        <v>100</v>
      </c>
      <c r="H99" s="112" t="s">
        <v>461</v>
      </c>
      <c r="I99" s="112" t="s">
        <v>462</v>
      </c>
      <c r="J99" s="112"/>
      <c r="K99" s="114">
        <v>16.952999999999999</v>
      </c>
      <c r="L99" s="92"/>
      <c r="M99" s="93"/>
      <c r="N99" s="94"/>
      <c r="O99" s="109"/>
      <c r="P99" s="109"/>
      <c r="Q99" s="109"/>
      <c r="R99" s="100"/>
    </row>
    <row r="100" spans="1:18" s="97" customFormat="1" ht="20.149999999999999" customHeight="1" x14ac:dyDescent="0.35">
      <c r="A100" s="112" t="s">
        <v>114</v>
      </c>
      <c r="B100" s="112"/>
      <c r="C100" s="112"/>
      <c r="D100" s="112"/>
      <c r="E100" s="112"/>
      <c r="F100" s="112"/>
      <c r="G100" s="107">
        <v>36</v>
      </c>
      <c r="H100" s="112" t="s">
        <v>484</v>
      </c>
      <c r="I100" s="112" t="s">
        <v>485</v>
      </c>
      <c r="J100" s="112"/>
      <c r="K100" s="114">
        <v>16.969000000000001</v>
      </c>
      <c r="L100" s="92"/>
      <c r="M100" s="93"/>
      <c r="N100" s="94"/>
      <c r="O100" s="109"/>
      <c r="P100" s="109"/>
      <c r="Q100" s="109"/>
      <c r="R100" s="100"/>
    </row>
    <row r="101" spans="1:18" s="97" customFormat="1" ht="20.149999999999999" customHeight="1" x14ac:dyDescent="0.35">
      <c r="A101" s="112"/>
      <c r="B101" s="112"/>
      <c r="C101" s="112"/>
      <c r="D101" s="112"/>
      <c r="E101" s="112"/>
      <c r="F101" s="112"/>
      <c r="G101" s="107">
        <v>172</v>
      </c>
      <c r="H101" s="112" t="s">
        <v>482</v>
      </c>
      <c r="I101" s="112" t="s">
        <v>571</v>
      </c>
      <c r="J101" s="112"/>
      <c r="K101" s="114">
        <v>16.981999999999999</v>
      </c>
      <c r="L101" s="92"/>
      <c r="M101" s="93"/>
      <c r="N101" s="94"/>
      <c r="O101" s="109"/>
      <c r="P101" s="109"/>
      <c r="Q101" s="109"/>
      <c r="R101" s="100"/>
    </row>
    <row r="102" spans="1:18" s="97" customFormat="1" ht="20.149999999999999" customHeight="1" x14ac:dyDescent="0.35">
      <c r="A102" s="112"/>
      <c r="B102" s="112"/>
      <c r="C102" s="112"/>
      <c r="D102" s="112"/>
      <c r="E102" s="112"/>
      <c r="F102" s="112"/>
      <c r="G102" s="107">
        <v>14</v>
      </c>
      <c r="H102" s="112" t="s">
        <v>316</v>
      </c>
      <c r="I102" s="112" t="s">
        <v>512</v>
      </c>
      <c r="J102" s="112"/>
      <c r="K102" s="114">
        <v>16.995000000000001</v>
      </c>
      <c r="L102" s="92"/>
      <c r="M102" s="93"/>
      <c r="N102" s="94"/>
      <c r="O102" s="109"/>
      <c r="P102" s="109"/>
      <c r="Q102" s="109"/>
      <c r="R102" s="100"/>
    </row>
    <row r="103" spans="1:18" s="97" customFormat="1" ht="20.149999999999999" customHeight="1" x14ac:dyDescent="0.35">
      <c r="A103" s="112"/>
      <c r="B103" s="112"/>
      <c r="C103" s="112"/>
      <c r="D103" s="112"/>
      <c r="E103" s="112"/>
      <c r="F103" s="112"/>
      <c r="G103" s="107">
        <v>53</v>
      </c>
      <c r="H103" s="112" t="s">
        <v>159</v>
      </c>
      <c r="I103" s="112" t="s">
        <v>160</v>
      </c>
      <c r="J103" s="112"/>
      <c r="K103" s="114">
        <v>17.001000000000001</v>
      </c>
      <c r="L103" s="92"/>
      <c r="M103" s="93"/>
      <c r="N103" s="94"/>
      <c r="O103" s="109"/>
      <c r="P103" s="109"/>
      <c r="Q103" s="109"/>
      <c r="R103" s="100"/>
    </row>
    <row r="104" spans="1:18" s="97" customFormat="1" ht="20.149999999999999" customHeight="1" x14ac:dyDescent="0.35">
      <c r="A104" s="112"/>
      <c r="B104" s="112"/>
      <c r="C104" s="112"/>
      <c r="D104" s="112" t="s">
        <v>130</v>
      </c>
      <c r="E104" s="112"/>
      <c r="F104" s="112"/>
      <c r="G104" s="107">
        <v>22</v>
      </c>
      <c r="H104" s="112" t="s">
        <v>421</v>
      </c>
      <c r="I104" s="112" t="s">
        <v>422</v>
      </c>
      <c r="J104" s="112"/>
      <c r="K104" s="114">
        <v>17.012</v>
      </c>
      <c r="L104" s="92"/>
      <c r="M104" s="93"/>
      <c r="N104" s="94"/>
      <c r="O104" s="109"/>
      <c r="P104" s="109"/>
      <c r="Q104" s="109"/>
      <c r="R104" s="100"/>
    </row>
    <row r="105" spans="1:18" s="97" customFormat="1" ht="20.149999999999999" customHeight="1" x14ac:dyDescent="0.35">
      <c r="A105" s="112"/>
      <c r="B105" s="112"/>
      <c r="C105" s="112"/>
      <c r="D105" s="112" t="s">
        <v>130</v>
      </c>
      <c r="E105" s="112"/>
      <c r="F105" s="112"/>
      <c r="G105" s="107">
        <v>8</v>
      </c>
      <c r="H105" s="112" t="s">
        <v>338</v>
      </c>
      <c r="I105" s="112" t="s">
        <v>339</v>
      </c>
      <c r="J105" s="112"/>
      <c r="K105" s="114">
        <v>17.015000000000001</v>
      </c>
      <c r="L105" s="92"/>
      <c r="M105" s="93"/>
      <c r="N105" s="94"/>
      <c r="O105" s="109"/>
      <c r="P105" s="109"/>
      <c r="Q105" s="109"/>
      <c r="R105" s="100"/>
    </row>
    <row r="106" spans="1:18" s="97" customFormat="1" ht="20.149999999999999" customHeight="1" x14ac:dyDescent="0.35">
      <c r="A106" s="112"/>
      <c r="B106" s="112"/>
      <c r="C106" s="112"/>
      <c r="D106" s="112"/>
      <c r="E106" s="112" t="s">
        <v>114</v>
      </c>
      <c r="F106" s="112" t="s">
        <v>114</v>
      </c>
      <c r="G106" s="107">
        <v>120</v>
      </c>
      <c r="H106" s="112" t="s">
        <v>429</v>
      </c>
      <c r="I106" s="112" t="s">
        <v>431</v>
      </c>
      <c r="J106" s="112"/>
      <c r="K106" s="114">
        <v>17.035</v>
      </c>
      <c r="L106" s="92"/>
      <c r="M106" s="93"/>
      <c r="N106" s="94"/>
      <c r="O106" s="109"/>
      <c r="P106" s="109"/>
      <c r="Q106" s="109"/>
      <c r="R106" s="100"/>
    </row>
    <row r="107" spans="1:18" s="97" customFormat="1" ht="20.149999999999999" customHeight="1" x14ac:dyDescent="0.35">
      <c r="A107" s="112"/>
      <c r="B107" s="112"/>
      <c r="C107" s="112"/>
      <c r="D107" s="112"/>
      <c r="E107" s="112"/>
      <c r="F107" s="112"/>
      <c r="G107" s="107">
        <v>25</v>
      </c>
      <c r="H107" s="112" t="s">
        <v>147</v>
      </c>
      <c r="I107" s="112" t="s">
        <v>398</v>
      </c>
      <c r="J107" s="112"/>
      <c r="K107" s="114">
        <v>17.04</v>
      </c>
      <c r="L107" s="92"/>
      <c r="M107" s="93"/>
      <c r="N107" s="94"/>
      <c r="O107" s="109"/>
      <c r="P107" s="109"/>
      <c r="Q107" s="109"/>
      <c r="R107" s="100"/>
    </row>
    <row r="108" spans="1:18" s="97" customFormat="1" ht="20.149999999999999" customHeight="1" x14ac:dyDescent="0.35">
      <c r="A108" s="112"/>
      <c r="B108" s="112"/>
      <c r="C108" s="112"/>
      <c r="D108" s="112"/>
      <c r="E108" s="112"/>
      <c r="F108" s="112"/>
      <c r="G108" s="107">
        <v>54</v>
      </c>
      <c r="H108" s="112" t="s">
        <v>390</v>
      </c>
      <c r="I108" s="112" t="s">
        <v>391</v>
      </c>
      <c r="J108" s="112"/>
      <c r="K108" s="114">
        <v>17.045000000000002</v>
      </c>
      <c r="L108" s="92"/>
      <c r="M108" s="93"/>
      <c r="N108" s="94"/>
      <c r="O108" s="109"/>
      <c r="P108" s="109"/>
      <c r="Q108" s="109"/>
      <c r="R108" s="100"/>
    </row>
    <row r="109" spans="1:18" s="97" customFormat="1" ht="20.149999999999999" customHeight="1" x14ac:dyDescent="0.35">
      <c r="A109" s="112"/>
      <c r="B109" s="112"/>
      <c r="C109" s="112"/>
      <c r="D109" s="112"/>
      <c r="E109" s="112"/>
      <c r="F109" s="112"/>
      <c r="G109" s="107">
        <v>178</v>
      </c>
      <c r="H109" s="112" t="s">
        <v>327</v>
      </c>
      <c r="I109" s="112" t="s">
        <v>533</v>
      </c>
      <c r="J109" s="112"/>
      <c r="K109" s="114">
        <v>17.056999999999999</v>
      </c>
      <c r="L109" s="92"/>
      <c r="M109" s="93"/>
      <c r="N109" s="94"/>
      <c r="O109" s="109"/>
      <c r="P109" s="109"/>
      <c r="Q109" s="109"/>
      <c r="R109" s="100"/>
    </row>
    <row r="110" spans="1:18" s="97" customFormat="1" ht="20.149999999999999" customHeight="1" x14ac:dyDescent="0.35">
      <c r="A110" s="112"/>
      <c r="B110" s="112"/>
      <c r="C110" s="112"/>
      <c r="D110" s="112" t="s">
        <v>133</v>
      </c>
      <c r="E110" s="112"/>
      <c r="F110" s="112"/>
      <c r="G110" s="107">
        <v>7</v>
      </c>
      <c r="H110" s="112" t="s">
        <v>320</v>
      </c>
      <c r="I110" s="112" t="s">
        <v>321</v>
      </c>
      <c r="J110" s="112"/>
      <c r="K110" s="114">
        <v>17.068999999999999</v>
      </c>
      <c r="L110" s="92"/>
      <c r="M110" s="93"/>
      <c r="N110" s="94"/>
      <c r="O110" s="109"/>
      <c r="P110" s="109"/>
      <c r="Q110" s="109"/>
      <c r="R110" s="100"/>
    </row>
    <row r="111" spans="1:18" s="97" customFormat="1" ht="20.149999999999999" customHeight="1" x14ac:dyDescent="0.35">
      <c r="A111" s="112"/>
      <c r="B111" s="112"/>
      <c r="C111" s="112"/>
      <c r="D111" s="112"/>
      <c r="E111" s="112"/>
      <c r="F111" s="112"/>
      <c r="G111" s="107">
        <v>203</v>
      </c>
      <c r="H111" s="112" t="s">
        <v>581</v>
      </c>
      <c r="I111" s="112" t="s">
        <v>583</v>
      </c>
      <c r="J111" s="112"/>
      <c r="K111" s="114">
        <v>17.076000000000001</v>
      </c>
      <c r="L111" s="92"/>
      <c r="M111" s="93"/>
      <c r="N111" s="94"/>
      <c r="O111" s="109"/>
      <c r="P111" s="109"/>
      <c r="Q111" s="109"/>
      <c r="R111" s="100"/>
    </row>
    <row r="112" spans="1:18" s="97" customFormat="1" ht="20.149999999999999" customHeight="1" x14ac:dyDescent="0.35">
      <c r="A112" s="112"/>
      <c r="B112" s="112"/>
      <c r="C112" s="112"/>
      <c r="D112" s="112"/>
      <c r="E112" s="112"/>
      <c r="F112" s="112"/>
      <c r="G112" s="107">
        <v>116</v>
      </c>
      <c r="H112" s="112" t="s">
        <v>455</v>
      </c>
      <c r="I112" s="112" t="s">
        <v>456</v>
      </c>
      <c r="J112" s="112"/>
      <c r="K112" s="114">
        <v>17.077999999999999</v>
      </c>
      <c r="L112" s="92"/>
      <c r="M112" s="93"/>
      <c r="N112" s="94"/>
      <c r="O112" s="109"/>
      <c r="P112" s="109"/>
      <c r="Q112" s="109"/>
      <c r="R112" s="100"/>
    </row>
    <row r="113" spans="1:18" s="97" customFormat="1" ht="20.149999999999999" customHeight="1" x14ac:dyDescent="0.35">
      <c r="A113" s="112"/>
      <c r="B113" s="112"/>
      <c r="C113" s="112"/>
      <c r="D113" s="112"/>
      <c r="E113" s="112"/>
      <c r="F113" s="112"/>
      <c r="G113" s="107">
        <v>37</v>
      </c>
      <c r="H113" s="112" t="s">
        <v>164</v>
      </c>
      <c r="I113" s="112" t="s">
        <v>325</v>
      </c>
      <c r="J113" s="112"/>
      <c r="K113" s="114">
        <v>17.093</v>
      </c>
      <c r="L113" s="92"/>
      <c r="M113" s="93" t="s">
        <v>640</v>
      </c>
      <c r="N113" s="94">
        <v>469.26000000000005</v>
      </c>
      <c r="O113" s="109"/>
      <c r="P113" s="109"/>
      <c r="Q113" s="109"/>
      <c r="R113" s="100"/>
    </row>
    <row r="114" spans="1:18" s="97" customFormat="1" ht="20.149999999999999" customHeight="1" x14ac:dyDescent="0.35">
      <c r="A114" s="112" t="s">
        <v>114</v>
      </c>
      <c r="B114" s="112"/>
      <c r="C114" s="112"/>
      <c r="D114" s="112" t="s">
        <v>133</v>
      </c>
      <c r="E114" s="112"/>
      <c r="F114" s="112"/>
      <c r="G114" s="107">
        <v>18</v>
      </c>
      <c r="H114" s="112" t="s">
        <v>186</v>
      </c>
      <c r="I114" s="112" t="s">
        <v>370</v>
      </c>
      <c r="J114" s="112"/>
      <c r="K114" s="114">
        <v>17.094999999999999</v>
      </c>
      <c r="L114" s="92"/>
      <c r="M114" s="93" t="s">
        <v>641</v>
      </c>
      <c r="N114" s="94">
        <v>383.94</v>
      </c>
      <c r="O114" s="109"/>
      <c r="P114" s="109"/>
      <c r="Q114" s="109"/>
      <c r="R114" s="100"/>
    </row>
    <row r="115" spans="1:18" s="97" customFormat="1" ht="20.149999999999999" customHeight="1" x14ac:dyDescent="0.35">
      <c r="A115" s="112"/>
      <c r="B115" s="112"/>
      <c r="C115" s="112"/>
      <c r="D115" s="112"/>
      <c r="E115" s="112"/>
      <c r="F115" s="112"/>
      <c r="G115" s="107">
        <v>152</v>
      </c>
      <c r="H115" s="112" t="s">
        <v>535</v>
      </c>
      <c r="I115" s="112" t="s">
        <v>536</v>
      </c>
      <c r="J115" s="112"/>
      <c r="K115" s="114">
        <v>17.135999999999999</v>
      </c>
      <c r="L115" s="92"/>
      <c r="M115" s="93" t="s">
        <v>642</v>
      </c>
      <c r="N115" s="94">
        <v>284.40000000000003</v>
      </c>
      <c r="O115" s="109"/>
      <c r="P115" s="109"/>
      <c r="Q115" s="109"/>
      <c r="R115" s="100"/>
    </row>
    <row r="116" spans="1:18" s="97" customFormat="1" ht="20.149999999999999" customHeight="1" x14ac:dyDescent="0.35">
      <c r="A116" s="112"/>
      <c r="B116" s="112"/>
      <c r="C116" s="112"/>
      <c r="D116" s="112"/>
      <c r="E116" s="112"/>
      <c r="F116" s="112"/>
      <c r="G116" s="107">
        <v>72</v>
      </c>
      <c r="H116" s="112" t="s">
        <v>147</v>
      </c>
      <c r="I116" s="112" t="s">
        <v>399</v>
      </c>
      <c r="J116" s="112"/>
      <c r="K116" s="114">
        <v>17.158000000000001</v>
      </c>
      <c r="L116" s="92"/>
      <c r="M116" s="149" t="s">
        <v>643</v>
      </c>
      <c r="N116" s="150">
        <v>184.86</v>
      </c>
      <c r="O116" s="109"/>
      <c r="P116" s="109"/>
      <c r="Q116" s="109"/>
      <c r="R116" s="100"/>
    </row>
    <row r="117" spans="1:18" s="97" customFormat="1" ht="20.149999999999999" customHeight="1" x14ac:dyDescent="0.35">
      <c r="A117" s="112"/>
      <c r="B117" s="112"/>
      <c r="C117" s="112"/>
      <c r="D117" s="112"/>
      <c r="E117" s="112"/>
      <c r="F117" s="112"/>
      <c r="G117" s="107">
        <v>167</v>
      </c>
      <c r="H117" s="112" t="s">
        <v>478</v>
      </c>
      <c r="I117" s="112" t="s">
        <v>480</v>
      </c>
      <c r="J117" s="112"/>
      <c r="K117" s="114">
        <v>17.181000000000001</v>
      </c>
      <c r="L117" s="92"/>
      <c r="M117" s="93" t="s">
        <v>644</v>
      </c>
      <c r="N117" s="94">
        <v>99.54</v>
      </c>
      <c r="O117" s="109"/>
      <c r="P117" s="109"/>
      <c r="Q117" s="109"/>
      <c r="R117" s="100"/>
    </row>
    <row r="118" spans="1:18" s="97" customFormat="1" ht="20.149999999999999" customHeight="1" x14ac:dyDescent="0.35">
      <c r="A118" s="112"/>
      <c r="B118" s="112"/>
      <c r="C118" s="112"/>
      <c r="D118" s="112"/>
      <c r="E118" s="112"/>
      <c r="F118" s="112"/>
      <c r="G118" s="107">
        <v>42</v>
      </c>
      <c r="H118" s="112" t="s">
        <v>402</v>
      </c>
      <c r="I118" s="112" t="s">
        <v>403</v>
      </c>
      <c r="J118" s="112"/>
      <c r="K118" s="114">
        <v>17.196999999999999</v>
      </c>
      <c r="L118" s="92"/>
      <c r="M118" s="93"/>
      <c r="N118" s="94"/>
      <c r="O118" s="109"/>
      <c r="P118" s="109"/>
      <c r="Q118" s="109"/>
      <c r="R118" s="100"/>
    </row>
    <row r="119" spans="1:18" s="97" customFormat="1" ht="20.149999999999999" customHeight="1" x14ac:dyDescent="0.35">
      <c r="A119" s="112"/>
      <c r="B119" s="112"/>
      <c r="C119" s="112"/>
      <c r="D119" s="112"/>
      <c r="E119" s="112"/>
      <c r="F119" s="112"/>
      <c r="G119" s="107">
        <v>21</v>
      </c>
      <c r="H119" s="112" t="s">
        <v>412</v>
      </c>
      <c r="I119" s="112" t="s">
        <v>413</v>
      </c>
      <c r="J119" s="112"/>
      <c r="K119" s="114">
        <v>17.201000000000001</v>
      </c>
      <c r="L119" s="92"/>
      <c r="M119" s="93"/>
      <c r="N119" s="94"/>
      <c r="O119" s="109"/>
      <c r="P119" s="109"/>
      <c r="Q119" s="109"/>
      <c r="R119" s="100"/>
    </row>
    <row r="120" spans="1:18" s="97" customFormat="1" ht="20.149999999999999" customHeight="1" x14ac:dyDescent="0.35">
      <c r="A120" s="112" t="s">
        <v>114</v>
      </c>
      <c r="B120" s="112"/>
      <c r="C120" s="112"/>
      <c r="D120" s="112"/>
      <c r="E120" s="112"/>
      <c r="F120" s="112"/>
      <c r="G120" s="107">
        <v>126</v>
      </c>
      <c r="H120" s="112" t="s">
        <v>463</v>
      </c>
      <c r="I120" s="112" t="s">
        <v>464</v>
      </c>
      <c r="J120" s="112"/>
      <c r="K120" s="114">
        <v>17.213999999999999</v>
      </c>
      <c r="L120" s="92"/>
      <c r="M120" s="93"/>
      <c r="N120" s="94"/>
      <c r="O120" s="109"/>
      <c r="P120" s="109"/>
      <c r="Q120" s="109"/>
      <c r="R120" s="100"/>
    </row>
    <row r="121" spans="1:18" s="97" customFormat="1" ht="20.149999999999999" customHeight="1" x14ac:dyDescent="0.35">
      <c r="A121" s="112"/>
      <c r="B121" s="112"/>
      <c r="C121" s="112"/>
      <c r="D121" s="112"/>
      <c r="E121" s="112"/>
      <c r="F121" s="112"/>
      <c r="G121" s="107">
        <v>68</v>
      </c>
      <c r="H121" s="112" t="s">
        <v>393</v>
      </c>
      <c r="I121" s="112" t="s">
        <v>394</v>
      </c>
      <c r="J121" s="112"/>
      <c r="K121" s="114">
        <v>17.221</v>
      </c>
      <c r="L121" s="92"/>
      <c r="M121" s="93"/>
      <c r="N121" s="94"/>
      <c r="O121" s="109"/>
      <c r="P121" s="109"/>
      <c r="Q121" s="109"/>
      <c r="R121" s="100"/>
    </row>
    <row r="122" spans="1:18" s="97" customFormat="1" ht="20.149999999999999" customHeight="1" x14ac:dyDescent="0.35">
      <c r="A122" s="112"/>
      <c r="B122" s="112"/>
      <c r="C122" s="112"/>
      <c r="D122" s="112"/>
      <c r="E122" s="112"/>
      <c r="F122" s="112"/>
      <c r="G122" s="107">
        <v>50</v>
      </c>
      <c r="H122" s="112" t="s">
        <v>162</v>
      </c>
      <c r="I122" s="112" t="s">
        <v>163</v>
      </c>
      <c r="J122" s="112"/>
      <c r="K122" s="114">
        <v>17.268000000000001</v>
      </c>
      <c r="L122" s="92"/>
      <c r="M122" s="93"/>
      <c r="N122" s="94"/>
      <c r="O122" s="109"/>
      <c r="P122" s="109"/>
      <c r="Q122" s="109"/>
      <c r="R122" s="100"/>
    </row>
    <row r="123" spans="1:18" s="97" customFormat="1" ht="20.149999999999999" customHeight="1" x14ac:dyDescent="0.35">
      <c r="A123" s="112"/>
      <c r="B123" s="112"/>
      <c r="C123" s="112"/>
      <c r="D123" s="112"/>
      <c r="E123" s="112"/>
      <c r="F123" s="112"/>
      <c r="G123" s="107">
        <v>91</v>
      </c>
      <c r="H123" s="112" t="s">
        <v>444</v>
      </c>
      <c r="I123" s="112" t="s">
        <v>445</v>
      </c>
      <c r="J123" s="112"/>
      <c r="K123" s="114">
        <v>17.280999999999999</v>
      </c>
      <c r="L123" s="92"/>
      <c r="M123" s="93"/>
      <c r="N123" s="94"/>
      <c r="O123" s="109"/>
      <c r="P123" s="109"/>
      <c r="Q123" s="109"/>
      <c r="R123" s="100"/>
    </row>
    <row r="124" spans="1:18" s="97" customFormat="1" ht="20.149999999999999" customHeight="1" x14ac:dyDescent="0.35">
      <c r="A124" s="112"/>
      <c r="B124" s="112"/>
      <c r="C124" s="112"/>
      <c r="D124" s="112"/>
      <c r="E124" s="112" t="s">
        <v>114</v>
      </c>
      <c r="F124" s="112" t="s">
        <v>114</v>
      </c>
      <c r="G124" s="107">
        <v>143</v>
      </c>
      <c r="H124" s="112" t="s">
        <v>495</v>
      </c>
      <c r="I124" s="112" t="s">
        <v>496</v>
      </c>
      <c r="J124" s="112"/>
      <c r="K124" s="114">
        <v>17.309000000000001</v>
      </c>
      <c r="L124" s="92"/>
      <c r="M124" s="93"/>
      <c r="N124" s="94"/>
      <c r="O124" s="109"/>
      <c r="P124" s="109"/>
      <c r="Q124" s="109"/>
      <c r="R124" s="100"/>
    </row>
    <row r="125" spans="1:18" s="97" customFormat="1" ht="20.149999999999999" customHeight="1" x14ac:dyDescent="0.35">
      <c r="A125" s="112" t="s">
        <v>114</v>
      </c>
      <c r="B125" s="112"/>
      <c r="C125" s="112"/>
      <c r="D125" s="112"/>
      <c r="E125" s="112"/>
      <c r="F125" s="112"/>
      <c r="G125" s="107">
        <v>80</v>
      </c>
      <c r="H125" s="93" t="s">
        <v>414</v>
      </c>
      <c r="I125" s="93" t="s">
        <v>513</v>
      </c>
      <c r="J125" s="126"/>
      <c r="K125" s="126">
        <v>17.323</v>
      </c>
      <c r="L125" s="92"/>
      <c r="M125" s="93"/>
      <c r="N125" s="94"/>
      <c r="O125" s="109"/>
      <c r="P125" s="109"/>
      <c r="Q125" s="109"/>
      <c r="R125" s="100"/>
    </row>
    <row r="126" spans="1:18" s="97" customFormat="1" ht="20.149999999999999" customHeight="1" x14ac:dyDescent="0.35">
      <c r="A126" s="112"/>
      <c r="B126" s="112"/>
      <c r="C126" s="112"/>
      <c r="D126" s="112"/>
      <c r="E126" s="112"/>
      <c r="F126" s="112"/>
      <c r="G126" s="107">
        <v>138</v>
      </c>
      <c r="H126" s="112" t="s">
        <v>482</v>
      </c>
      <c r="I126" s="112" t="s">
        <v>569</v>
      </c>
      <c r="J126" s="112"/>
      <c r="K126" s="114">
        <v>17.356999999999999</v>
      </c>
      <c r="L126" s="92"/>
      <c r="M126" s="93"/>
      <c r="N126" s="94"/>
      <c r="O126" s="109"/>
      <c r="P126" s="109"/>
      <c r="Q126" s="109"/>
      <c r="R126" s="100"/>
    </row>
    <row r="127" spans="1:18" s="97" customFormat="1" ht="20.149999999999999" customHeight="1" x14ac:dyDescent="0.35">
      <c r="A127" s="112"/>
      <c r="B127" s="112"/>
      <c r="C127" s="112"/>
      <c r="D127" s="112"/>
      <c r="E127" s="112"/>
      <c r="F127" s="112"/>
      <c r="G127" s="107">
        <v>108</v>
      </c>
      <c r="H127" s="112" t="s">
        <v>159</v>
      </c>
      <c r="I127" s="112" t="s">
        <v>165</v>
      </c>
      <c r="J127" s="112"/>
      <c r="K127" s="114">
        <v>17.396000000000001</v>
      </c>
      <c r="L127" s="92"/>
      <c r="M127" s="93"/>
      <c r="N127" s="94"/>
      <c r="O127" s="109"/>
      <c r="P127" s="109"/>
      <c r="Q127" s="109"/>
      <c r="R127" s="100"/>
    </row>
    <row r="128" spans="1:18" s="97" customFormat="1" ht="20.149999999999999" customHeight="1" x14ac:dyDescent="0.35">
      <c r="A128" s="112"/>
      <c r="B128" s="112"/>
      <c r="C128" s="112"/>
      <c r="D128" s="112" t="s">
        <v>133</v>
      </c>
      <c r="E128" s="112"/>
      <c r="F128" s="112"/>
      <c r="G128" s="107">
        <v>60</v>
      </c>
      <c r="H128" s="112" t="s">
        <v>156</v>
      </c>
      <c r="I128" s="112" t="s">
        <v>157</v>
      </c>
      <c r="J128" s="112"/>
      <c r="K128" s="114">
        <v>17.41</v>
      </c>
      <c r="L128" s="92"/>
      <c r="M128" s="93"/>
      <c r="N128" s="94"/>
      <c r="O128" s="109"/>
      <c r="P128" s="109"/>
      <c r="Q128" s="109"/>
      <c r="R128" s="100"/>
    </row>
    <row r="129" spans="1:18" s="97" customFormat="1" ht="20.149999999999999" customHeight="1" x14ac:dyDescent="0.35">
      <c r="A129" s="112"/>
      <c r="B129" s="112"/>
      <c r="C129" s="112"/>
      <c r="D129" s="112"/>
      <c r="E129" s="112"/>
      <c r="F129" s="112"/>
      <c r="G129" s="107">
        <v>70</v>
      </c>
      <c r="H129" s="112" t="s">
        <v>251</v>
      </c>
      <c r="I129" s="112" t="s">
        <v>400</v>
      </c>
      <c r="J129" s="112"/>
      <c r="K129" s="114">
        <v>17.462</v>
      </c>
      <c r="L129" s="92"/>
      <c r="M129" s="93"/>
      <c r="N129" s="94"/>
      <c r="O129" s="109"/>
      <c r="P129" s="109"/>
      <c r="Q129" s="109"/>
      <c r="R129" s="100"/>
    </row>
    <row r="130" spans="1:18" s="97" customFormat="1" ht="20.149999999999999" customHeight="1" x14ac:dyDescent="0.35">
      <c r="A130" s="112"/>
      <c r="B130" s="112"/>
      <c r="C130" s="112"/>
      <c r="D130" s="112" t="s">
        <v>133</v>
      </c>
      <c r="E130" s="112"/>
      <c r="F130" s="112"/>
      <c r="G130" s="107">
        <v>150</v>
      </c>
      <c r="H130" s="112" t="s">
        <v>530</v>
      </c>
      <c r="I130" s="112" t="s">
        <v>531</v>
      </c>
      <c r="J130" s="112"/>
      <c r="K130" s="114">
        <v>17.486000000000001</v>
      </c>
      <c r="L130" s="92"/>
      <c r="M130" s="93"/>
      <c r="N130" s="94"/>
      <c r="O130" s="109"/>
      <c r="P130" s="109"/>
      <c r="Q130" s="109"/>
      <c r="R130" s="100"/>
    </row>
    <row r="131" spans="1:18" s="97" customFormat="1" ht="20.149999999999999" customHeight="1" x14ac:dyDescent="0.35">
      <c r="A131" s="112"/>
      <c r="B131" s="112"/>
      <c r="C131" s="112"/>
      <c r="D131" s="112"/>
      <c r="E131" s="112"/>
      <c r="F131" s="112"/>
      <c r="G131" s="107">
        <v>63</v>
      </c>
      <c r="H131" s="112" t="s">
        <v>363</v>
      </c>
      <c r="I131" s="112" t="s">
        <v>364</v>
      </c>
      <c r="J131" s="112"/>
      <c r="K131" s="114">
        <v>17.504999999999999</v>
      </c>
      <c r="L131" s="92"/>
      <c r="M131" s="93"/>
      <c r="N131" s="94"/>
      <c r="O131" s="109"/>
      <c r="P131" s="109"/>
      <c r="Q131" s="109"/>
      <c r="R131" s="100"/>
    </row>
    <row r="132" spans="1:18" s="97" customFormat="1" ht="20.149999999999999" customHeight="1" x14ac:dyDescent="0.35">
      <c r="A132" s="112"/>
      <c r="B132" s="112"/>
      <c r="C132" s="112"/>
      <c r="D132" s="112"/>
      <c r="E132" s="112"/>
      <c r="F132" s="112"/>
      <c r="G132" s="107">
        <v>109</v>
      </c>
      <c r="H132" s="112" t="s">
        <v>451</v>
      </c>
      <c r="I132" s="112" t="s">
        <v>452</v>
      </c>
      <c r="J132" s="112"/>
      <c r="K132" s="114">
        <v>17.513000000000002</v>
      </c>
      <c r="L132" s="92"/>
      <c r="M132" s="93"/>
      <c r="N132" s="94"/>
      <c r="O132" s="109"/>
      <c r="P132" s="109"/>
      <c r="Q132" s="109"/>
      <c r="R132" s="100"/>
    </row>
    <row r="133" spans="1:18" s="97" customFormat="1" ht="20.149999999999999" customHeight="1" x14ac:dyDescent="0.35">
      <c r="A133" s="112"/>
      <c r="B133" s="112"/>
      <c r="C133" s="112"/>
      <c r="D133" s="112"/>
      <c r="E133" s="112"/>
      <c r="F133" s="112"/>
      <c r="G133" s="107">
        <v>1</v>
      </c>
      <c r="H133" s="112" t="s">
        <v>171</v>
      </c>
      <c r="I133" s="112" t="s">
        <v>323</v>
      </c>
      <c r="J133" s="112"/>
      <c r="K133" s="114">
        <v>17.518999999999998</v>
      </c>
      <c r="L133" s="92"/>
      <c r="M133" s="93"/>
      <c r="N133" s="94"/>
      <c r="O133" s="109"/>
      <c r="P133" s="109"/>
      <c r="Q133" s="109"/>
      <c r="R133" s="100"/>
    </row>
    <row r="134" spans="1:18" s="97" customFormat="1" ht="20.149999999999999" customHeight="1" x14ac:dyDescent="0.35">
      <c r="A134" s="112"/>
      <c r="B134" s="112"/>
      <c r="C134" s="112"/>
      <c r="D134" s="112"/>
      <c r="E134" s="112"/>
      <c r="F134" s="112"/>
      <c r="G134" s="107">
        <v>124</v>
      </c>
      <c r="H134" s="112" t="s">
        <v>437</v>
      </c>
      <c r="I134" s="112" t="s">
        <v>439</v>
      </c>
      <c r="J134" s="112"/>
      <c r="K134" s="114">
        <v>17.524000000000001</v>
      </c>
      <c r="L134" s="92"/>
      <c r="M134" s="93"/>
      <c r="N134" s="94"/>
      <c r="O134" s="109"/>
      <c r="P134" s="109"/>
      <c r="Q134" s="109"/>
      <c r="R134" s="100"/>
    </row>
    <row r="135" spans="1:18" s="97" customFormat="1" ht="20.149999999999999" customHeight="1" x14ac:dyDescent="0.35">
      <c r="A135" s="112"/>
      <c r="B135" s="112"/>
      <c r="C135" s="112"/>
      <c r="D135" s="112"/>
      <c r="E135" s="112"/>
      <c r="F135" s="112"/>
      <c r="G135" s="107">
        <v>159</v>
      </c>
      <c r="H135" s="112" t="s">
        <v>562</v>
      </c>
      <c r="I135" s="112" t="s">
        <v>563</v>
      </c>
      <c r="J135" s="112"/>
      <c r="K135" s="114">
        <v>17.530999999999999</v>
      </c>
      <c r="L135" s="92"/>
      <c r="M135" s="93"/>
      <c r="N135" s="94"/>
      <c r="O135" s="109"/>
      <c r="P135" s="109"/>
      <c r="Q135" s="109"/>
      <c r="R135" s="100"/>
    </row>
    <row r="136" spans="1:18" s="97" customFormat="1" ht="20.149999999999999" customHeight="1" x14ac:dyDescent="0.35">
      <c r="A136" s="112"/>
      <c r="B136" s="112"/>
      <c r="C136" s="112"/>
      <c r="D136" s="112"/>
      <c r="E136" s="112"/>
      <c r="F136" s="112"/>
      <c r="G136" s="107">
        <v>5</v>
      </c>
      <c r="H136" s="112" t="s">
        <v>335</v>
      </c>
      <c r="I136" s="112" t="s">
        <v>336</v>
      </c>
      <c r="J136" s="112"/>
      <c r="K136" s="114">
        <v>17.602</v>
      </c>
      <c r="L136" s="92"/>
      <c r="M136" s="93" t="s">
        <v>645</v>
      </c>
      <c r="N136" s="94">
        <v>312.84000000000003</v>
      </c>
      <c r="O136" s="109"/>
      <c r="P136" s="109"/>
      <c r="Q136" s="109"/>
      <c r="R136" s="100"/>
    </row>
    <row r="137" spans="1:18" s="97" customFormat="1" ht="20.149999999999999" customHeight="1" x14ac:dyDescent="0.35">
      <c r="A137" s="112"/>
      <c r="B137" s="112"/>
      <c r="C137" s="112"/>
      <c r="D137" s="112"/>
      <c r="E137" s="112"/>
      <c r="F137" s="112"/>
      <c r="G137" s="107">
        <v>127</v>
      </c>
      <c r="H137" s="112" t="s">
        <v>470</v>
      </c>
      <c r="I137" s="112" t="s">
        <v>471</v>
      </c>
      <c r="J137" s="112"/>
      <c r="K137" s="114">
        <v>17.664999999999999</v>
      </c>
      <c r="L137" s="92"/>
      <c r="M137" s="93" t="s">
        <v>646</v>
      </c>
      <c r="N137" s="94">
        <v>255.96</v>
      </c>
      <c r="O137" s="109"/>
      <c r="P137" s="109"/>
      <c r="Q137" s="109"/>
      <c r="R137" s="100"/>
    </row>
    <row r="138" spans="1:18" s="97" customFormat="1" ht="20.149999999999999" customHeight="1" x14ac:dyDescent="0.35">
      <c r="A138" s="112"/>
      <c r="B138" s="112"/>
      <c r="C138" s="112"/>
      <c r="D138" s="112"/>
      <c r="E138" s="112"/>
      <c r="F138" s="112"/>
      <c r="G138" s="107">
        <v>158</v>
      </c>
      <c r="H138" s="112" t="s">
        <v>559</v>
      </c>
      <c r="I138" s="112" t="s">
        <v>560</v>
      </c>
      <c r="J138" s="112"/>
      <c r="K138" s="114">
        <v>17.745999999999999</v>
      </c>
      <c r="L138" s="92"/>
      <c r="M138" s="93" t="s">
        <v>647</v>
      </c>
      <c r="N138" s="94">
        <v>189.60000000000002</v>
      </c>
      <c r="O138" s="109"/>
      <c r="P138" s="109"/>
      <c r="Q138" s="109"/>
      <c r="R138" s="100"/>
    </row>
    <row r="139" spans="1:18" s="97" customFormat="1" ht="20.149999999999999" customHeight="1" x14ac:dyDescent="0.35">
      <c r="A139" s="112"/>
      <c r="B139" s="112"/>
      <c r="C139" s="112"/>
      <c r="D139" s="112" t="s">
        <v>133</v>
      </c>
      <c r="E139" s="112"/>
      <c r="F139" s="112"/>
      <c r="G139" s="107">
        <v>49</v>
      </c>
      <c r="H139" s="112" t="s">
        <v>349</v>
      </c>
      <c r="I139" s="112" t="s">
        <v>350</v>
      </c>
      <c r="J139" s="112"/>
      <c r="K139" s="114">
        <v>17.838999999999999</v>
      </c>
      <c r="L139" s="92"/>
      <c r="M139" s="93" t="s">
        <v>648</v>
      </c>
      <c r="N139" s="94">
        <v>123.24000000000001</v>
      </c>
      <c r="O139" s="109"/>
      <c r="P139" s="109"/>
      <c r="Q139" s="109"/>
      <c r="R139" s="100"/>
    </row>
    <row r="140" spans="1:18" s="135" customFormat="1" ht="20.149999999999999" customHeight="1" x14ac:dyDescent="0.35">
      <c r="A140" s="112"/>
      <c r="B140" s="112"/>
      <c r="C140" s="112"/>
      <c r="D140" s="112"/>
      <c r="E140" s="112" t="s">
        <v>114</v>
      </c>
      <c r="F140" s="112" t="s">
        <v>114</v>
      </c>
      <c r="G140" s="107">
        <v>176</v>
      </c>
      <c r="H140" s="112" t="s">
        <v>517</v>
      </c>
      <c r="I140" s="112" t="s">
        <v>520</v>
      </c>
      <c r="J140" s="112"/>
      <c r="K140" s="114">
        <v>17.844000000000001</v>
      </c>
      <c r="L140" s="92"/>
      <c r="M140" s="93" t="s">
        <v>649</v>
      </c>
      <c r="N140" s="94">
        <v>66.36</v>
      </c>
      <c r="O140" s="102"/>
      <c r="P140" s="102"/>
      <c r="Q140" s="102"/>
      <c r="R140" s="134"/>
    </row>
    <row r="141" spans="1:18" s="97" customFormat="1" ht="20.149999999999999" customHeight="1" x14ac:dyDescent="0.35">
      <c r="A141" s="112"/>
      <c r="B141" s="112"/>
      <c r="C141" s="112"/>
      <c r="D141" s="112" t="s">
        <v>133</v>
      </c>
      <c r="E141" s="112"/>
      <c r="F141" s="112"/>
      <c r="G141" s="107">
        <v>170</v>
      </c>
      <c r="H141" s="112" t="s">
        <v>579</v>
      </c>
      <c r="I141" s="112" t="s">
        <v>580</v>
      </c>
      <c r="J141" s="112"/>
      <c r="K141" s="114">
        <v>18.016999999999999</v>
      </c>
      <c r="L141" s="92"/>
      <c r="M141" s="93"/>
      <c r="N141" s="94"/>
      <c r="O141" s="109"/>
      <c r="P141" s="109"/>
      <c r="Q141" s="109"/>
      <c r="R141" s="100"/>
    </row>
    <row r="142" spans="1:18" s="97" customFormat="1" ht="20.149999999999999" customHeight="1" x14ac:dyDescent="0.35">
      <c r="A142" s="112"/>
      <c r="B142" s="112"/>
      <c r="C142" s="112"/>
      <c r="D142" s="112" t="s">
        <v>130</v>
      </c>
      <c r="E142" s="112"/>
      <c r="F142" s="112"/>
      <c r="G142" s="107">
        <v>39</v>
      </c>
      <c r="H142" s="112" t="s">
        <v>361</v>
      </c>
      <c r="I142" s="112" t="s">
        <v>362</v>
      </c>
      <c r="J142" s="112"/>
      <c r="K142" s="114">
        <v>18.146000000000001</v>
      </c>
      <c r="L142" s="92"/>
      <c r="M142" s="93"/>
      <c r="N142" s="94"/>
      <c r="O142" s="109"/>
      <c r="P142" s="109"/>
      <c r="Q142" s="109"/>
      <c r="R142" s="100"/>
    </row>
    <row r="143" spans="1:18" s="97" customFormat="1" ht="20.149999999999999" customHeight="1" x14ac:dyDescent="0.35">
      <c r="A143" s="112" t="s">
        <v>114</v>
      </c>
      <c r="B143" s="112"/>
      <c r="C143" s="112"/>
      <c r="D143" s="112" t="s">
        <v>133</v>
      </c>
      <c r="E143" s="112"/>
      <c r="F143" s="112"/>
      <c r="G143" s="107">
        <v>34</v>
      </c>
      <c r="H143" s="112" t="s">
        <v>329</v>
      </c>
      <c r="I143" s="112" t="s">
        <v>330</v>
      </c>
      <c r="J143" s="112"/>
      <c r="K143" s="114">
        <v>18.146999999999998</v>
      </c>
      <c r="L143" s="92"/>
      <c r="M143" s="93"/>
      <c r="N143" s="94"/>
      <c r="O143" s="109"/>
      <c r="P143" s="109"/>
      <c r="Q143" s="109"/>
      <c r="R143" s="100"/>
    </row>
    <row r="144" spans="1:18" s="97" customFormat="1" ht="20.149999999999999" customHeight="1" x14ac:dyDescent="0.35">
      <c r="A144" s="112"/>
      <c r="B144" s="112"/>
      <c r="C144" s="112"/>
      <c r="D144" s="112"/>
      <c r="E144" s="112"/>
      <c r="F144" s="112" t="s">
        <v>114</v>
      </c>
      <c r="G144" s="107">
        <v>19</v>
      </c>
      <c r="H144" s="112" t="s">
        <v>410</v>
      </c>
      <c r="I144" s="112" t="s">
        <v>411</v>
      </c>
      <c r="J144" s="112"/>
      <c r="K144" s="114">
        <v>18.157</v>
      </c>
      <c r="L144" s="92"/>
      <c r="M144" s="126"/>
      <c r="N144" s="126"/>
      <c r="O144" s="109"/>
      <c r="P144" s="109"/>
      <c r="Q144" s="109"/>
      <c r="R144" s="100"/>
    </row>
    <row r="145" spans="1:18" s="97" customFormat="1" ht="20.149999999999999" customHeight="1" x14ac:dyDescent="0.35">
      <c r="A145" s="112"/>
      <c r="B145" s="112"/>
      <c r="C145" s="112"/>
      <c r="D145" s="112"/>
      <c r="E145" s="112"/>
      <c r="F145" s="112"/>
      <c r="G145" s="107">
        <v>40</v>
      </c>
      <c r="H145" s="112" t="s">
        <v>357</v>
      </c>
      <c r="I145" s="112" t="s">
        <v>358</v>
      </c>
      <c r="J145" s="112"/>
      <c r="K145" s="114">
        <v>18.202999999999999</v>
      </c>
      <c r="L145" s="92"/>
      <c r="M145" s="93"/>
      <c r="N145" s="94"/>
      <c r="O145" s="109"/>
      <c r="P145" s="109"/>
      <c r="Q145" s="109"/>
      <c r="R145" s="100"/>
    </row>
    <row r="146" spans="1:18" s="97" customFormat="1" ht="20.149999999999999" customHeight="1" x14ac:dyDescent="0.35">
      <c r="A146" s="128"/>
      <c r="B146" s="128"/>
      <c r="C146" s="128"/>
      <c r="D146" s="128"/>
      <c r="E146" s="128"/>
      <c r="F146" s="128"/>
      <c r="G146" s="136">
        <v>86</v>
      </c>
      <c r="H146" s="128" t="s">
        <v>434</v>
      </c>
      <c r="I146" s="128" t="s">
        <v>435</v>
      </c>
      <c r="J146" s="128"/>
      <c r="K146" s="130">
        <v>18.404</v>
      </c>
      <c r="L146" s="131"/>
      <c r="M146" s="132"/>
      <c r="N146" s="133"/>
      <c r="O146" s="109"/>
      <c r="P146" s="109"/>
      <c r="Q146" s="109"/>
      <c r="R146" s="100"/>
    </row>
    <row r="147" spans="1:18" s="97" customFormat="1" ht="20.149999999999999" customHeight="1" x14ac:dyDescent="0.35">
      <c r="A147" s="112"/>
      <c r="B147" s="112"/>
      <c r="C147" s="112"/>
      <c r="D147" s="112"/>
      <c r="E147" s="112" t="s">
        <v>114</v>
      </c>
      <c r="F147" s="112" t="s">
        <v>114</v>
      </c>
      <c r="G147" s="107">
        <v>114</v>
      </c>
      <c r="H147" s="112" t="s">
        <v>168</v>
      </c>
      <c r="I147" s="112" t="s">
        <v>549</v>
      </c>
      <c r="J147" s="112"/>
      <c r="K147" s="114">
        <v>18.93</v>
      </c>
      <c r="L147" s="92"/>
      <c r="M147" s="93"/>
      <c r="N147" s="94"/>
      <c r="O147" s="109"/>
      <c r="P147" s="109"/>
      <c r="Q147" s="109"/>
      <c r="R147" s="100"/>
    </row>
    <row r="148" spans="1:18" s="97" customFormat="1" ht="20.149999999999999" customHeight="1" x14ac:dyDescent="0.35">
      <c r="A148" s="112"/>
      <c r="B148" s="112"/>
      <c r="C148" s="112"/>
      <c r="D148" s="112"/>
      <c r="E148" s="112"/>
      <c r="F148" s="112"/>
      <c r="G148" s="107">
        <v>184</v>
      </c>
      <c r="H148" s="112" t="s">
        <v>598</v>
      </c>
      <c r="I148" s="112" t="s">
        <v>385</v>
      </c>
      <c r="J148" s="112"/>
      <c r="K148" s="114">
        <v>19.140999999999998</v>
      </c>
      <c r="L148" s="92"/>
      <c r="M148" s="93"/>
      <c r="N148" s="94"/>
      <c r="O148" s="109"/>
      <c r="P148" s="109"/>
      <c r="Q148" s="109"/>
      <c r="R148" s="100"/>
    </row>
    <row r="149" spans="1:18" s="97" customFormat="1" ht="20.149999999999999" customHeight="1" x14ac:dyDescent="0.35">
      <c r="A149" s="112"/>
      <c r="B149" s="112"/>
      <c r="C149" s="112"/>
      <c r="D149" s="112"/>
      <c r="E149" s="112"/>
      <c r="F149" s="112"/>
      <c r="G149" s="107">
        <v>38</v>
      </c>
      <c r="H149" s="112" t="s">
        <v>354</v>
      </c>
      <c r="I149" s="112" t="s">
        <v>355</v>
      </c>
      <c r="J149" s="112"/>
      <c r="K149" s="114">
        <v>19.170000000000002</v>
      </c>
      <c r="L149" s="92"/>
      <c r="M149" s="93"/>
      <c r="N149" s="94"/>
      <c r="O149" s="109"/>
      <c r="P149" s="109"/>
      <c r="Q149" s="109"/>
      <c r="R149" s="100"/>
    </row>
    <row r="150" spans="1:18" s="97" customFormat="1" ht="20.149999999999999" customHeight="1" x14ac:dyDescent="0.35">
      <c r="A150" s="128"/>
      <c r="B150" s="128"/>
      <c r="C150" s="128"/>
      <c r="D150" s="128"/>
      <c r="E150" s="128"/>
      <c r="F150" s="128"/>
      <c r="G150" s="136">
        <v>137</v>
      </c>
      <c r="H150" s="128" t="s">
        <v>491</v>
      </c>
      <c r="I150" s="128" t="s">
        <v>492</v>
      </c>
      <c r="J150" s="128"/>
      <c r="K150" s="130">
        <v>19.989000000000001</v>
      </c>
      <c r="L150" s="131"/>
      <c r="M150" s="132"/>
      <c r="N150" s="133"/>
      <c r="O150" s="109"/>
      <c r="P150" s="109"/>
      <c r="Q150" s="109"/>
      <c r="R150" s="100"/>
    </row>
    <row r="151" spans="1:18" s="97" customFormat="1" ht="20.149999999999999" customHeight="1" x14ac:dyDescent="0.35">
      <c r="A151" s="112"/>
      <c r="B151" s="112"/>
      <c r="C151" s="112"/>
      <c r="D151" s="112"/>
      <c r="E151" s="112"/>
      <c r="F151" s="112"/>
      <c r="G151" s="107">
        <v>95</v>
      </c>
      <c r="H151" s="112" t="s">
        <v>316</v>
      </c>
      <c r="I151" s="112" t="s">
        <v>383</v>
      </c>
      <c r="J151" s="112"/>
      <c r="K151" s="114">
        <v>20.067</v>
      </c>
      <c r="L151" s="92"/>
      <c r="M151" s="93"/>
      <c r="N151" s="94"/>
      <c r="O151" s="109"/>
      <c r="P151" s="109"/>
      <c r="Q151" s="109"/>
      <c r="R151" s="100"/>
    </row>
    <row r="152" spans="1:18" s="97" customFormat="1" ht="20.149999999999999" customHeight="1" x14ac:dyDescent="0.35">
      <c r="A152" s="112"/>
      <c r="B152" s="112"/>
      <c r="C152" s="112"/>
      <c r="D152" s="112" t="s">
        <v>133</v>
      </c>
      <c r="E152" s="112"/>
      <c r="F152" s="112"/>
      <c r="G152" s="107">
        <v>177</v>
      </c>
      <c r="H152" s="112" t="s">
        <v>527</v>
      </c>
      <c r="I152" s="112" t="s">
        <v>529</v>
      </c>
      <c r="J152" s="112"/>
      <c r="K152" s="114" t="s">
        <v>543</v>
      </c>
      <c r="L152" s="92"/>
      <c r="M152" s="93"/>
      <c r="N152" s="94"/>
      <c r="O152" s="109"/>
      <c r="P152" s="109"/>
      <c r="Q152" s="109"/>
      <c r="R152" s="100"/>
    </row>
    <row r="153" spans="1:18" s="97" customFormat="1" ht="20.149999999999999" customHeight="1" x14ac:dyDescent="0.35">
      <c r="A153" s="112"/>
      <c r="B153" s="112"/>
      <c r="C153" s="112"/>
      <c r="D153" s="112"/>
      <c r="E153" s="112" t="s">
        <v>114</v>
      </c>
      <c r="F153" s="112" t="s">
        <v>114</v>
      </c>
      <c r="G153" s="107">
        <v>161</v>
      </c>
      <c r="H153" s="112" t="s">
        <v>475</v>
      </c>
      <c r="I153" s="112" t="s">
        <v>477</v>
      </c>
      <c r="J153" s="112"/>
      <c r="K153" s="114" t="s">
        <v>543</v>
      </c>
      <c r="L153" s="92"/>
      <c r="M153" s="93"/>
      <c r="N153" s="94"/>
      <c r="O153" s="109"/>
      <c r="P153" s="109"/>
      <c r="Q153" s="109"/>
      <c r="R153" s="100"/>
    </row>
    <row r="154" spans="1:18" s="97" customFormat="1" ht="20.149999999999999" customHeight="1" x14ac:dyDescent="0.35">
      <c r="A154" s="112"/>
      <c r="B154" s="112"/>
      <c r="C154" s="112"/>
      <c r="D154" s="112"/>
      <c r="E154" s="112"/>
      <c r="F154" s="112"/>
      <c r="G154" s="107">
        <v>9</v>
      </c>
      <c r="H154" s="112" t="s">
        <v>373</v>
      </c>
      <c r="I154" s="112" t="s">
        <v>374</v>
      </c>
      <c r="J154" s="112"/>
      <c r="K154" s="114" t="s">
        <v>543</v>
      </c>
      <c r="L154" s="92"/>
      <c r="M154" s="93"/>
      <c r="N154" s="94"/>
      <c r="O154" s="109"/>
      <c r="P154" s="109"/>
      <c r="Q154" s="109"/>
      <c r="R154" s="100"/>
    </row>
    <row r="155" spans="1:18" s="97" customFormat="1" ht="20.149999999999999" customHeight="1" x14ac:dyDescent="0.35">
      <c r="A155" s="112"/>
      <c r="B155" s="112"/>
      <c r="C155" s="112"/>
      <c r="D155" s="112"/>
      <c r="E155" s="112"/>
      <c r="F155" s="112"/>
      <c r="G155" s="107">
        <v>59</v>
      </c>
      <c r="H155" s="112" t="s">
        <v>392</v>
      </c>
      <c r="I155" s="112" t="s">
        <v>291</v>
      </c>
      <c r="J155" s="112"/>
      <c r="K155" s="114" t="s">
        <v>543</v>
      </c>
      <c r="L155" s="92"/>
      <c r="M155" s="93"/>
      <c r="N155" s="94"/>
      <c r="O155" s="109"/>
      <c r="P155" s="109"/>
      <c r="Q155" s="109"/>
      <c r="R155" s="100"/>
    </row>
    <row r="156" spans="1:18" s="97" customFormat="1" ht="20.149999999999999" customHeight="1" x14ac:dyDescent="0.35">
      <c r="A156" s="112"/>
      <c r="B156" s="112"/>
      <c r="C156" s="112"/>
      <c r="D156" s="112"/>
      <c r="E156" s="112"/>
      <c r="F156" s="112"/>
      <c r="G156" s="107">
        <v>160</v>
      </c>
      <c r="H156" s="129" t="s">
        <v>566</v>
      </c>
      <c r="I156" s="129" t="s">
        <v>567</v>
      </c>
      <c r="J156" s="112"/>
      <c r="K156" s="114" t="s">
        <v>543</v>
      </c>
      <c r="L156" s="92"/>
      <c r="M156" s="93"/>
      <c r="N156" s="94"/>
      <c r="O156" s="109"/>
      <c r="P156" s="109"/>
      <c r="Q156" s="109"/>
      <c r="R156" s="100"/>
    </row>
    <row r="157" spans="1:18" s="97" customFormat="1" ht="20.149999999999999" customHeight="1" x14ac:dyDescent="0.35">
      <c r="A157" s="112"/>
      <c r="B157" s="112"/>
      <c r="C157" s="112"/>
      <c r="D157" s="112"/>
      <c r="E157" s="112"/>
      <c r="F157" s="112"/>
      <c r="G157" s="107">
        <v>175</v>
      </c>
      <c r="H157" s="112" t="s">
        <v>581</v>
      </c>
      <c r="I157" s="112" t="s">
        <v>582</v>
      </c>
      <c r="J157" s="112"/>
      <c r="K157" s="114" t="s">
        <v>543</v>
      </c>
      <c r="L157" s="92"/>
      <c r="M157" s="93"/>
      <c r="N157" s="94"/>
      <c r="O157" s="109"/>
      <c r="P157" s="109"/>
      <c r="Q157" s="109"/>
      <c r="R157" s="100"/>
    </row>
    <row r="158" spans="1:18" s="97" customFormat="1" ht="20.149999999999999" customHeight="1" x14ac:dyDescent="0.35">
      <c r="A158" s="112"/>
      <c r="B158" s="112"/>
      <c r="C158" s="112"/>
      <c r="D158" s="112"/>
      <c r="E158" s="112" t="s">
        <v>114</v>
      </c>
      <c r="F158" s="112" t="s">
        <v>114</v>
      </c>
      <c r="G158" s="107">
        <v>74</v>
      </c>
      <c r="H158" s="112" t="s">
        <v>426</v>
      </c>
      <c r="I158" s="112" t="s">
        <v>427</v>
      </c>
      <c r="J158" s="112"/>
      <c r="K158" s="114" t="s">
        <v>593</v>
      </c>
      <c r="L158" s="92"/>
      <c r="M158" s="93"/>
      <c r="N158" s="94"/>
      <c r="O158" s="109"/>
      <c r="P158" s="109"/>
      <c r="Q158" s="109"/>
      <c r="R158" s="100"/>
    </row>
    <row r="159" spans="1:18" s="97" customFormat="1" ht="20.149999999999999" customHeight="1" x14ac:dyDescent="0.35">
      <c r="A159" s="112"/>
      <c r="B159" s="112"/>
      <c r="C159" s="112"/>
      <c r="D159" s="112"/>
      <c r="E159" s="112"/>
      <c r="F159" s="112"/>
      <c r="G159" s="107">
        <v>123</v>
      </c>
      <c r="H159" s="112" t="s">
        <v>147</v>
      </c>
      <c r="I159" s="112" t="s">
        <v>166</v>
      </c>
      <c r="J159" s="112"/>
      <c r="K159" s="114" t="s">
        <v>593</v>
      </c>
      <c r="L159" s="92"/>
      <c r="M159" s="93"/>
      <c r="N159" s="94"/>
      <c r="O159" s="109"/>
      <c r="P159" s="109"/>
      <c r="Q159" s="109"/>
      <c r="R159" s="100"/>
    </row>
    <row r="160" spans="1:18" s="97" customFormat="1" ht="20.149999999999999" customHeight="1" x14ac:dyDescent="0.35">
      <c r="A160" s="112"/>
      <c r="B160" s="112"/>
      <c r="C160" s="112"/>
      <c r="D160" s="112"/>
      <c r="E160" s="112"/>
      <c r="F160" s="112"/>
      <c r="G160" s="107">
        <v>131</v>
      </c>
      <c r="H160" s="112" t="s">
        <v>515</v>
      </c>
      <c r="I160" s="112" t="s">
        <v>514</v>
      </c>
      <c r="J160" s="112"/>
      <c r="K160" s="114" t="s">
        <v>593</v>
      </c>
      <c r="L160" s="92"/>
      <c r="M160" s="93"/>
      <c r="N160" s="94"/>
      <c r="O160" s="109"/>
      <c r="P160" s="109"/>
      <c r="Q160" s="109"/>
      <c r="R160" s="100"/>
    </row>
    <row r="161" spans="1:18" s="97" customFormat="1" ht="20.149999999999999" customHeight="1" x14ac:dyDescent="0.35">
      <c r="A161" s="112"/>
      <c r="B161" s="112"/>
      <c r="C161" s="112"/>
      <c r="D161" s="112" t="s">
        <v>133</v>
      </c>
      <c r="E161" s="112"/>
      <c r="F161" s="112"/>
      <c r="G161" s="107">
        <v>88</v>
      </c>
      <c r="H161" s="112" t="s">
        <v>440</v>
      </c>
      <c r="I161" s="112" t="s">
        <v>441</v>
      </c>
      <c r="J161" s="112"/>
      <c r="K161" s="114" t="s">
        <v>592</v>
      </c>
      <c r="L161" s="92"/>
      <c r="M161" s="93"/>
      <c r="N161" s="94"/>
      <c r="O161" s="109"/>
      <c r="P161" s="109"/>
      <c r="Q161" s="109"/>
      <c r="R161" s="100"/>
    </row>
    <row r="162" spans="1:18" s="97" customFormat="1" ht="20.149999999999999" customHeight="1" x14ac:dyDescent="0.35">
      <c r="A162" s="112"/>
      <c r="B162" s="112"/>
      <c r="C162" s="112"/>
      <c r="D162" s="112"/>
      <c r="E162" s="112"/>
      <c r="F162" s="112"/>
      <c r="G162" s="107">
        <v>210</v>
      </c>
      <c r="H162" s="112" t="s">
        <v>603</v>
      </c>
      <c r="I162" s="112" t="s">
        <v>604</v>
      </c>
      <c r="J162" s="112"/>
      <c r="K162" s="114" t="s">
        <v>592</v>
      </c>
      <c r="L162" s="92"/>
      <c r="M162" s="93"/>
      <c r="N162" s="94"/>
      <c r="O162" s="109"/>
      <c r="P162" s="109"/>
      <c r="Q162" s="109"/>
      <c r="R162" s="100"/>
    </row>
    <row r="163" spans="1:18" s="97" customFormat="1" ht="20.149999999999999" customHeight="1" x14ac:dyDescent="0.35">
      <c r="A163" s="112" t="s">
        <v>114</v>
      </c>
      <c r="B163" s="112"/>
      <c r="C163" s="112"/>
      <c r="D163" s="112"/>
      <c r="E163" s="112"/>
      <c r="F163" s="112"/>
      <c r="G163" s="107">
        <v>28</v>
      </c>
      <c r="H163" s="129" t="s">
        <v>414</v>
      </c>
      <c r="I163" s="112" t="s">
        <v>415</v>
      </c>
      <c r="J163" s="112"/>
      <c r="K163" s="114" t="s">
        <v>545</v>
      </c>
      <c r="L163" s="92"/>
      <c r="M163" s="93"/>
      <c r="N163" s="94"/>
      <c r="O163" s="109"/>
      <c r="P163" s="109"/>
      <c r="Q163" s="109"/>
      <c r="R163" s="100"/>
    </row>
    <row r="164" spans="1:18" s="97" customFormat="1" ht="20.149999999999999" customHeight="1" x14ac:dyDescent="0.35">
      <c r="A164" s="112"/>
      <c r="B164" s="112"/>
      <c r="C164" s="112"/>
      <c r="D164" s="112"/>
      <c r="E164" s="112"/>
      <c r="F164" s="112"/>
      <c r="G164" s="107">
        <v>156</v>
      </c>
      <c r="H164" s="112" t="s">
        <v>551</v>
      </c>
      <c r="I164" s="112" t="s">
        <v>552</v>
      </c>
      <c r="J164" s="112"/>
      <c r="K164" s="114" t="s">
        <v>615</v>
      </c>
      <c r="L164" s="92"/>
      <c r="M164" s="93"/>
      <c r="N164" s="94"/>
      <c r="O164" s="109"/>
      <c r="P164" s="109"/>
      <c r="Q164" s="109"/>
      <c r="R164" s="100"/>
    </row>
    <row r="165" spans="1:18" s="97" customFormat="1" ht="20.149999999999999" customHeight="1" x14ac:dyDescent="0.35">
      <c r="A165" s="112"/>
      <c r="B165" s="112"/>
      <c r="C165" s="112"/>
      <c r="D165" s="112"/>
      <c r="E165" s="112"/>
      <c r="F165" s="112"/>
      <c r="G165" s="107">
        <v>173</v>
      </c>
      <c r="H165" s="112" t="s">
        <v>505</v>
      </c>
      <c r="I165" s="112" t="s">
        <v>507</v>
      </c>
      <c r="J165" s="112"/>
      <c r="K165" s="114" t="s">
        <v>619</v>
      </c>
      <c r="L165" s="92"/>
      <c r="M165" s="93"/>
      <c r="N165" s="94"/>
      <c r="O165" s="109"/>
      <c r="P165" s="109"/>
      <c r="Q165" s="109"/>
      <c r="R165" s="100"/>
    </row>
    <row r="166" spans="1:18" s="97" customFormat="1" ht="20.149999999999999" customHeight="1" x14ac:dyDescent="0.35">
      <c r="A166" s="112"/>
      <c r="B166" s="112"/>
      <c r="C166" s="112"/>
      <c r="D166" s="112"/>
      <c r="E166" s="112"/>
      <c r="F166" s="112"/>
      <c r="G166" s="107">
        <v>169</v>
      </c>
      <c r="H166" s="112" t="s">
        <v>521</v>
      </c>
      <c r="I166" s="112" t="s">
        <v>523</v>
      </c>
      <c r="J166" s="112"/>
      <c r="K166" s="114" t="s">
        <v>618</v>
      </c>
      <c r="L166" s="92"/>
      <c r="M166" s="93"/>
      <c r="N166" s="94"/>
      <c r="O166" s="109"/>
      <c r="P166" s="109"/>
      <c r="Q166" s="109"/>
      <c r="R166" s="100"/>
    </row>
    <row r="167" spans="1:18" s="97" customFormat="1" ht="20.149999999999999" customHeight="1" x14ac:dyDescent="0.35">
      <c r="A167" s="112"/>
      <c r="B167" s="112" t="s">
        <v>114</v>
      </c>
      <c r="C167" s="112"/>
      <c r="D167" s="112"/>
      <c r="E167" s="112"/>
      <c r="F167" s="112"/>
      <c r="G167" s="107">
        <v>135</v>
      </c>
      <c r="H167" s="112" t="s">
        <v>484</v>
      </c>
      <c r="I167" s="112" t="s">
        <v>486</v>
      </c>
      <c r="J167" s="112"/>
      <c r="K167" s="114" t="s">
        <v>608</v>
      </c>
      <c r="L167" s="92"/>
      <c r="M167" s="93"/>
      <c r="N167" s="94"/>
      <c r="O167" s="109"/>
      <c r="P167" s="109"/>
      <c r="Q167" s="109"/>
      <c r="R167" s="100"/>
    </row>
    <row r="168" spans="1:18" s="97" customFormat="1" ht="20.149999999999999" customHeight="1" x14ac:dyDescent="0.35">
      <c r="A168" s="112"/>
      <c r="B168" s="112"/>
      <c r="C168" s="112"/>
      <c r="D168" s="112"/>
      <c r="E168" s="112"/>
      <c r="F168" s="112"/>
      <c r="G168" s="107">
        <v>20</v>
      </c>
      <c r="H168" s="112" t="s">
        <v>170</v>
      </c>
      <c r="I168" s="112" t="s">
        <v>395</v>
      </c>
      <c r="J168" s="112"/>
      <c r="K168" s="114" t="s">
        <v>544</v>
      </c>
      <c r="L168" s="92"/>
      <c r="M168" s="93"/>
      <c r="N168" s="94"/>
      <c r="O168" s="109"/>
      <c r="P168" s="109"/>
      <c r="Q168" s="109"/>
      <c r="R168" s="100"/>
    </row>
    <row r="169" spans="1:18" s="97" customFormat="1" ht="20.149999999999999" customHeight="1" x14ac:dyDescent="0.35">
      <c r="A169" s="112"/>
      <c r="B169" s="112"/>
      <c r="C169" s="112"/>
      <c r="D169" s="112"/>
      <c r="E169" s="112"/>
      <c r="F169" s="112"/>
      <c r="G169" s="107">
        <v>125</v>
      </c>
      <c r="H169" s="112" t="s">
        <v>434</v>
      </c>
      <c r="I169" s="112" t="s">
        <v>436</v>
      </c>
      <c r="J169" s="112"/>
      <c r="K169" s="114" t="s">
        <v>605</v>
      </c>
      <c r="L169" s="92"/>
      <c r="M169" s="93"/>
      <c r="N169" s="94"/>
      <c r="O169" s="109"/>
      <c r="P169" s="109"/>
      <c r="Q169" s="109"/>
      <c r="R169" s="100"/>
    </row>
    <row r="170" spans="1:18" s="97" customFormat="1" ht="20.149999999999999" customHeight="1" x14ac:dyDescent="0.35">
      <c r="A170" s="112"/>
      <c r="B170" s="112"/>
      <c r="C170" s="112"/>
      <c r="D170" s="112"/>
      <c r="E170" s="112"/>
      <c r="F170" s="112"/>
      <c r="G170" s="107">
        <v>130</v>
      </c>
      <c r="H170" s="112" t="s">
        <v>478</v>
      </c>
      <c r="I170" s="112" t="s">
        <v>479</v>
      </c>
      <c r="J170" s="112"/>
      <c r="K170" s="114" t="s">
        <v>607</v>
      </c>
      <c r="L170" s="92"/>
      <c r="M170" s="93"/>
      <c r="N170" s="94"/>
      <c r="O170" s="109"/>
      <c r="P170" s="109"/>
      <c r="Q170" s="109"/>
      <c r="R170" s="100"/>
    </row>
    <row r="171" spans="1:18" s="97" customFormat="1" ht="20.149999999999999" customHeight="1" x14ac:dyDescent="0.35">
      <c r="A171" s="112"/>
      <c r="B171" s="112"/>
      <c r="C171" s="112"/>
      <c r="D171" s="112"/>
      <c r="E171" s="112" t="s">
        <v>114</v>
      </c>
      <c r="F171" s="112" t="s">
        <v>114</v>
      </c>
      <c r="G171" s="107">
        <v>181</v>
      </c>
      <c r="H171" s="112" t="s">
        <v>589</v>
      </c>
      <c r="I171" s="112" t="s">
        <v>590</v>
      </c>
      <c r="J171" s="112"/>
      <c r="K171" s="114" t="s">
        <v>622</v>
      </c>
      <c r="L171" s="92"/>
      <c r="M171" s="93"/>
      <c r="N171" s="94"/>
      <c r="O171" s="109"/>
      <c r="P171" s="109"/>
      <c r="Q171" s="109"/>
      <c r="R171" s="100"/>
    </row>
    <row r="172" spans="1:18" s="97" customFormat="1" ht="20.149999999999999" customHeight="1" x14ac:dyDescent="0.35">
      <c r="A172" s="112"/>
      <c r="B172" s="112"/>
      <c r="C172" s="112"/>
      <c r="D172" s="112"/>
      <c r="E172" s="112"/>
      <c r="F172" s="112"/>
      <c r="G172" s="107">
        <v>106</v>
      </c>
      <c r="H172" s="112" t="s">
        <v>251</v>
      </c>
      <c r="I172" s="112" t="s">
        <v>503</v>
      </c>
      <c r="J172" s="112"/>
      <c r="K172" s="114" t="s">
        <v>596</v>
      </c>
      <c r="L172" s="92"/>
      <c r="M172" s="93"/>
      <c r="N172" s="94"/>
      <c r="O172" s="109"/>
      <c r="P172" s="109"/>
      <c r="Q172" s="109"/>
      <c r="R172" s="100"/>
    </row>
    <row r="173" spans="1:18" s="97" customFormat="1" ht="20.149999999999999" customHeight="1" x14ac:dyDescent="0.35">
      <c r="A173" s="112"/>
      <c r="B173" s="112"/>
      <c r="C173" s="112"/>
      <c r="D173" s="112"/>
      <c r="E173" s="112" t="s">
        <v>114</v>
      </c>
      <c r="F173" s="112" t="s">
        <v>114</v>
      </c>
      <c r="G173" s="107">
        <v>145</v>
      </c>
      <c r="H173" s="112" t="s">
        <v>517</v>
      </c>
      <c r="I173" s="112" t="s">
        <v>519</v>
      </c>
      <c r="J173" s="112"/>
      <c r="K173" s="114" t="s">
        <v>611</v>
      </c>
      <c r="L173" s="92"/>
      <c r="M173" s="93"/>
      <c r="N173" s="94"/>
      <c r="O173" s="109"/>
      <c r="P173" s="109"/>
      <c r="Q173" s="109"/>
      <c r="R173" s="100"/>
    </row>
    <row r="174" spans="1:18" s="97" customFormat="1" ht="20.149999999999999" customHeight="1" x14ac:dyDescent="0.35">
      <c r="A174" s="112"/>
      <c r="B174" s="112"/>
      <c r="C174" s="112"/>
      <c r="D174" s="112"/>
      <c r="E174" s="112"/>
      <c r="F174" s="112"/>
      <c r="G174" s="107">
        <v>57</v>
      </c>
      <c r="H174" s="112" t="s">
        <v>341</v>
      </c>
      <c r="I174" s="112" t="s">
        <v>342</v>
      </c>
      <c r="J174" s="112"/>
      <c r="K174" s="114" t="s">
        <v>573</v>
      </c>
      <c r="L174" s="92"/>
      <c r="M174" s="93"/>
      <c r="N174" s="94"/>
      <c r="O174" s="109"/>
      <c r="P174" s="109"/>
      <c r="Q174" s="109"/>
      <c r="R174" s="100"/>
    </row>
    <row r="175" spans="1:18" s="97" customFormat="1" ht="20.149999999999999" customHeight="1" x14ac:dyDescent="0.35">
      <c r="A175" s="112"/>
      <c r="B175" s="112"/>
      <c r="C175" s="112"/>
      <c r="D175" s="112"/>
      <c r="E175" s="112"/>
      <c r="F175" s="112"/>
      <c r="G175" s="107">
        <v>164</v>
      </c>
      <c r="H175" s="129" t="s">
        <v>564</v>
      </c>
      <c r="I175" s="129" t="s">
        <v>565</v>
      </c>
      <c r="J175" s="112"/>
      <c r="K175" s="114" t="s">
        <v>617</v>
      </c>
      <c r="L175" s="92"/>
      <c r="M175" s="93"/>
      <c r="N175" s="94"/>
      <c r="O175" s="109"/>
      <c r="P175" s="109"/>
      <c r="Q175" s="109"/>
      <c r="R175" s="100"/>
    </row>
    <row r="176" spans="1:18" s="97" customFormat="1" ht="20.149999999999999" customHeight="1" x14ac:dyDescent="0.35">
      <c r="A176" s="112"/>
      <c r="B176" s="112"/>
      <c r="C176" s="112"/>
      <c r="D176" s="112"/>
      <c r="E176" s="112"/>
      <c r="F176" s="112"/>
      <c r="G176" s="107">
        <v>206</v>
      </c>
      <c r="H176" s="112" t="s">
        <v>576</v>
      </c>
      <c r="I176" s="112" t="s">
        <v>578</v>
      </c>
      <c r="J176" s="112"/>
      <c r="K176" s="114" t="s">
        <v>623</v>
      </c>
      <c r="L176" s="92"/>
      <c r="M176" s="93"/>
      <c r="N176" s="94"/>
      <c r="O176" s="109"/>
      <c r="P176" s="109"/>
      <c r="Q176" s="109"/>
      <c r="R176" s="100"/>
    </row>
    <row r="177" spans="1:18" s="97" customFormat="1" ht="20.149999999999999" customHeight="1" x14ac:dyDescent="0.35">
      <c r="A177" s="112"/>
      <c r="B177" s="112"/>
      <c r="C177" s="112"/>
      <c r="D177" s="112"/>
      <c r="E177" s="112" t="s">
        <v>114</v>
      </c>
      <c r="F177" s="112" t="s">
        <v>114</v>
      </c>
      <c r="G177" s="107">
        <v>208</v>
      </c>
      <c r="H177" s="112" t="s">
        <v>553</v>
      </c>
      <c r="I177" s="112" t="s">
        <v>555</v>
      </c>
      <c r="J177" s="112"/>
      <c r="K177" s="114" t="s">
        <v>624</v>
      </c>
      <c r="L177" s="92"/>
      <c r="M177" s="93"/>
      <c r="N177" s="94"/>
      <c r="O177" s="109"/>
      <c r="P177" s="109"/>
      <c r="Q177" s="109"/>
      <c r="R177" s="100"/>
    </row>
    <row r="178" spans="1:18" s="97" customFormat="1" ht="20.149999999999999" customHeight="1" x14ac:dyDescent="0.35">
      <c r="A178" s="112"/>
      <c r="B178" s="112"/>
      <c r="C178" s="112"/>
      <c r="D178" s="112"/>
      <c r="E178" s="112" t="s">
        <v>114</v>
      </c>
      <c r="F178" s="112" t="s">
        <v>114</v>
      </c>
      <c r="G178" s="107">
        <v>129</v>
      </c>
      <c r="H178" s="112" t="s">
        <v>475</v>
      </c>
      <c r="I178" s="112" t="s">
        <v>476</v>
      </c>
      <c r="J178" s="112"/>
      <c r="K178" s="114" t="s">
        <v>606</v>
      </c>
      <c r="L178" s="92"/>
      <c r="M178" s="93"/>
      <c r="N178" s="94"/>
      <c r="O178" s="109"/>
      <c r="P178" s="109"/>
      <c r="Q178" s="109"/>
      <c r="R178" s="100"/>
    </row>
    <row r="179" spans="1:18" s="97" customFormat="1" ht="20.149999999999999" customHeight="1" x14ac:dyDescent="0.35">
      <c r="A179" s="112"/>
      <c r="B179" s="112"/>
      <c r="C179" s="112"/>
      <c r="D179" s="112"/>
      <c r="E179" s="112"/>
      <c r="F179" s="112"/>
      <c r="G179" s="107">
        <v>99</v>
      </c>
      <c r="H179" s="112" t="s">
        <v>266</v>
      </c>
      <c r="I179" s="112" t="s">
        <v>448</v>
      </c>
      <c r="J179" s="112"/>
      <c r="K179" s="114" t="s">
        <v>595</v>
      </c>
      <c r="L179" s="92"/>
      <c r="M179" s="93"/>
      <c r="N179" s="94"/>
      <c r="O179" s="109"/>
      <c r="P179" s="109"/>
      <c r="Q179" s="109"/>
      <c r="R179" s="100"/>
    </row>
    <row r="180" spans="1:18" s="97" customFormat="1" ht="20.149999999999999" customHeight="1" x14ac:dyDescent="0.35">
      <c r="A180" s="112"/>
      <c r="B180" s="112"/>
      <c r="C180" s="112"/>
      <c r="D180" s="112"/>
      <c r="E180" s="112"/>
      <c r="F180" s="112"/>
      <c r="G180" s="107">
        <v>174</v>
      </c>
      <c r="H180" s="128" t="s">
        <v>515</v>
      </c>
      <c r="I180" s="112" t="s">
        <v>516</v>
      </c>
      <c r="J180" s="112"/>
      <c r="K180" s="114" t="s">
        <v>620</v>
      </c>
      <c r="L180" s="92"/>
      <c r="M180" s="93"/>
      <c r="N180" s="94"/>
      <c r="O180" s="109"/>
      <c r="P180" s="109"/>
      <c r="Q180" s="109"/>
      <c r="R180" s="100"/>
    </row>
    <row r="181" spans="1:18" s="97" customFormat="1" ht="20.149999999999999" customHeight="1" x14ac:dyDescent="0.35">
      <c r="A181" s="112"/>
      <c r="B181" s="112"/>
      <c r="C181" s="112"/>
      <c r="D181" s="112"/>
      <c r="E181" s="112"/>
      <c r="F181" s="112"/>
      <c r="G181" s="107">
        <v>146</v>
      </c>
      <c r="H181" s="112" t="s">
        <v>521</v>
      </c>
      <c r="I181" s="112" t="s">
        <v>522</v>
      </c>
      <c r="J181" s="112"/>
      <c r="K181" s="114" t="s">
        <v>612</v>
      </c>
      <c r="L181" s="92"/>
      <c r="M181" s="93"/>
      <c r="N181" s="94"/>
      <c r="O181" s="109"/>
      <c r="P181" s="109"/>
      <c r="Q181" s="109"/>
      <c r="R181" s="100"/>
    </row>
    <row r="182" spans="1:18" s="97" customFormat="1" ht="20.149999999999999" customHeight="1" x14ac:dyDescent="0.35">
      <c r="A182" s="112"/>
      <c r="B182" s="112"/>
      <c r="C182" s="112"/>
      <c r="D182" s="112"/>
      <c r="E182" s="112" t="s">
        <v>114</v>
      </c>
      <c r="F182" s="112" t="s">
        <v>114</v>
      </c>
      <c r="G182" s="107">
        <v>113</v>
      </c>
      <c r="H182" s="112" t="s">
        <v>426</v>
      </c>
      <c r="I182" s="112" t="s">
        <v>428</v>
      </c>
      <c r="J182" s="112"/>
      <c r="K182" s="114" t="s">
        <v>597</v>
      </c>
      <c r="L182" s="92"/>
      <c r="M182" s="93"/>
      <c r="N182" s="94"/>
      <c r="O182" s="109"/>
      <c r="P182" s="109"/>
      <c r="Q182" s="109"/>
      <c r="R182" s="100"/>
    </row>
    <row r="183" spans="1:18" s="97" customFormat="1" ht="20.149999999999999" customHeight="1" x14ac:dyDescent="0.35">
      <c r="A183" s="112"/>
      <c r="B183" s="112"/>
      <c r="C183" s="112"/>
      <c r="D183" s="112"/>
      <c r="E183" s="112"/>
      <c r="F183" s="112"/>
      <c r="G183" s="107">
        <v>139</v>
      </c>
      <c r="H183" s="112" t="s">
        <v>497</v>
      </c>
      <c r="I183" s="112" t="s">
        <v>498</v>
      </c>
      <c r="J183" s="112"/>
      <c r="K183" s="114" t="s">
        <v>609</v>
      </c>
      <c r="L183" s="92"/>
      <c r="M183" s="93"/>
      <c r="N183" s="94"/>
      <c r="O183" s="109"/>
      <c r="P183" s="109"/>
      <c r="Q183" s="109"/>
      <c r="R183" s="100"/>
    </row>
    <row r="184" spans="1:18" s="97" customFormat="1" ht="20.149999999999999" customHeight="1" x14ac:dyDescent="0.35">
      <c r="A184" s="112"/>
      <c r="B184" s="112"/>
      <c r="C184" s="112"/>
      <c r="D184" s="112"/>
      <c r="E184" s="112" t="s">
        <v>114</v>
      </c>
      <c r="F184" s="112" t="s">
        <v>114</v>
      </c>
      <c r="G184" s="107">
        <v>58</v>
      </c>
      <c r="H184" s="112" t="s">
        <v>365</v>
      </c>
      <c r="I184" s="112" t="s">
        <v>366</v>
      </c>
      <c r="J184" s="112"/>
      <c r="K184" s="114" t="s">
        <v>574</v>
      </c>
      <c r="L184" s="92"/>
      <c r="M184" s="93"/>
      <c r="N184" s="94"/>
      <c r="O184" s="109"/>
      <c r="P184" s="109"/>
      <c r="Q184" s="109"/>
      <c r="R184" s="100"/>
    </row>
    <row r="185" spans="1:18" s="97" customFormat="1" ht="20.149999999999999" customHeight="1" x14ac:dyDescent="0.35">
      <c r="A185" s="112"/>
      <c r="B185" s="112"/>
      <c r="C185" s="112"/>
      <c r="D185" s="112"/>
      <c r="E185" s="112"/>
      <c r="F185" s="112"/>
      <c r="G185" s="107">
        <v>84</v>
      </c>
      <c r="H185" s="112" t="s">
        <v>231</v>
      </c>
      <c r="I185" s="112" t="s">
        <v>409</v>
      </c>
      <c r="J185" s="112"/>
      <c r="K185" s="114" t="s">
        <v>591</v>
      </c>
      <c r="L185" s="92"/>
      <c r="M185" s="93"/>
      <c r="N185" s="94"/>
      <c r="O185" s="109"/>
      <c r="P185" s="109"/>
      <c r="Q185" s="109"/>
      <c r="R185" s="100"/>
    </row>
    <row r="186" spans="1:18" s="135" customFormat="1" ht="20.149999999999999" customHeight="1" x14ac:dyDescent="0.35">
      <c r="A186" s="112"/>
      <c r="B186" s="112"/>
      <c r="C186" s="112"/>
      <c r="D186" s="112"/>
      <c r="E186" s="112"/>
      <c r="F186" s="112"/>
      <c r="G186" s="107">
        <v>66</v>
      </c>
      <c r="H186" s="112" t="s">
        <v>268</v>
      </c>
      <c r="I186" s="112" t="s">
        <v>353</v>
      </c>
      <c r="J186" s="112"/>
      <c r="K186" s="114" t="s">
        <v>575</v>
      </c>
      <c r="L186" s="92"/>
      <c r="M186" s="93"/>
      <c r="N186" s="94"/>
      <c r="O186" s="102"/>
      <c r="P186" s="102"/>
      <c r="Q186" s="102"/>
      <c r="R186" s="134"/>
    </row>
    <row r="187" spans="1:18" s="97" customFormat="1" ht="20.149999999999999" customHeight="1" x14ac:dyDescent="0.35">
      <c r="A187" s="112"/>
      <c r="B187" s="112"/>
      <c r="C187" s="112"/>
      <c r="D187" s="112" t="s">
        <v>133</v>
      </c>
      <c r="E187" s="112"/>
      <c r="F187" s="112"/>
      <c r="G187" s="107">
        <v>140</v>
      </c>
      <c r="H187" s="112" t="s">
        <v>499</v>
      </c>
      <c r="I187" s="112" t="s">
        <v>500</v>
      </c>
      <c r="J187" s="112"/>
      <c r="K187" s="114" t="s">
        <v>610</v>
      </c>
      <c r="L187" s="92"/>
      <c r="M187" s="93"/>
      <c r="N187" s="94"/>
      <c r="O187" s="109"/>
      <c r="P187" s="109"/>
      <c r="Q187" s="109"/>
      <c r="R187" s="100"/>
    </row>
    <row r="188" spans="1:18" s="97" customFormat="1" ht="20.149999999999999" customHeight="1" x14ac:dyDescent="0.35">
      <c r="A188" s="112" t="s">
        <v>114</v>
      </c>
      <c r="B188" s="112"/>
      <c r="C188" s="112"/>
      <c r="D188" s="112"/>
      <c r="E188" s="112"/>
      <c r="F188" s="112"/>
      <c r="G188" s="107">
        <v>163</v>
      </c>
      <c r="H188" s="112" t="s">
        <v>488</v>
      </c>
      <c r="I188" s="112" t="s">
        <v>490</v>
      </c>
      <c r="J188" s="112"/>
      <c r="K188" s="114" t="s">
        <v>616</v>
      </c>
      <c r="L188" s="92"/>
      <c r="M188" s="93"/>
      <c r="N188" s="94"/>
      <c r="O188" s="109"/>
      <c r="P188" s="109"/>
      <c r="Q188" s="109"/>
      <c r="R188" s="100"/>
    </row>
    <row r="189" spans="1:18" s="97" customFormat="1" ht="20.149999999999999" customHeight="1" x14ac:dyDescent="0.35">
      <c r="A189" s="112"/>
      <c r="B189" s="112"/>
      <c r="C189" s="112"/>
      <c r="D189" s="112"/>
      <c r="E189" s="112"/>
      <c r="F189" s="112"/>
      <c r="G189" s="107">
        <v>89</v>
      </c>
      <c r="H189" s="112" t="s">
        <v>442</v>
      </c>
      <c r="I189" s="112" t="s">
        <v>443</v>
      </c>
      <c r="J189" s="112"/>
      <c r="K189" s="114" t="s">
        <v>594</v>
      </c>
      <c r="L189" s="92"/>
      <c r="M189" s="93"/>
      <c r="N189" s="94"/>
      <c r="O189" s="109"/>
      <c r="P189" s="109"/>
      <c r="Q189" s="109"/>
      <c r="R189" s="100"/>
    </row>
    <row r="190" spans="1:18" s="97" customFormat="1" ht="20.149999999999999" customHeight="1" x14ac:dyDescent="0.35">
      <c r="A190" s="112"/>
      <c r="B190" s="112"/>
      <c r="C190" s="112"/>
      <c r="D190" s="112"/>
      <c r="E190" s="112"/>
      <c r="F190" s="112"/>
      <c r="G190" s="107">
        <v>179</v>
      </c>
      <c r="H190" s="112" t="s">
        <v>584</v>
      </c>
      <c r="I190" s="112" t="s">
        <v>585</v>
      </c>
      <c r="J190" s="112"/>
      <c r="K190" s="114" t="s">
        <v>621</v>
      </c>
      <c r="L190" s="92"/>
      <c r="M190" s="93"/>
      <c r="N190" s="94"/>
      <c r="O190" s="109"/>
      <c r="P190" s="109"/>
      <c r="Q190" s="109"/>
      <c r="R190" s="100"/>
    </row>
    <row r="191" spans="1:18" s="97" customFormat="1" ht="20.149999999999999" customHeight="1" x14ac:dyDescent="0.35">
      <c r="A191" s="112"/>
      <c r="B191" s="112"/>
      <c r="C191" s="112" t="s">
        <v>114</v>
      </c>
      <c r="D191" s="112" t="s">
        <v>133</v>
      </c>
      <c r="E191" s="112"/>
      <c r="F191" s="112"/>
      <c r="G191" s="107">
        <v>149</v>
      </c>
      <c r="H191" s="112" t="s">
        <v>527</v>
      </c>
      <c r="I191" s="112" t="s">
        <v>528</v>
      </c>
      <c r="J191" s="112"/>
      <c r="K191" s="114" t="s">
        <v>613</v>
      </c>
      <c r="L191" s="92"/>
      <c r="M191" s="93"/>
      <c r="N191" s="94"/>
      <c r="O191" s="109"/>
      <c r="P191" s="109"/>
      <c r="Q191" s="109"/>
      <c r="R191" s="100"/>
    </row>
    <row r="192" spans="1:18" s="97" customFormat="1" ht="20.149999999999999" customHeight="1" x14ac:dyDescent="0.35">
      <c r="A192" s="112"/>
      <c r="B192" s="112"/>
      <c r="C192" s="112"/>
      <c r="D192" s="112" t="s">
        <v>130</v>
      </c>
      <c r="E192" s="112"/>
      <c r="F192" s="112"/>
      <c r="G192" s="107">
        <v>52</v>
      </c>
      <c r="H192" s="112" t="s">
        <v>351</v>
      </c>
      <c r="I192" s="112" t="s">
        <v>352</v>
      </c>
      <c r="J192" s="112"/>
      <c r="K192" s="114" t="s">
        <v>534</v>
      </c>
      <c r="L192" s="92"/>
      <c r="M192" s="93"/>
      <c r="N192" s="94"/>
      <c r="O192" s="109"/>
      <c r="P192" s="109"/>
      <c r="Q192" s="109"/>
      <c r="R192" s="100"/>
    </row>
    <row r="193" spans="1:18" s="97" customFormat="1" ht="20.149999999999999" customHeight="1" x14ac:dyDescent="0.35">
      <c r="A193" s="112"/>
      <c r="B193" s="112"/>
      <c r="C193" s="112"/>
      <c r="D193" s="112" t="s">
        <v>130</v>
      </c>
      <c r="E193" s="112"/>
      <c r="F193" s="112"/>
      <c r="G193" s="107">
        <v>121</v>
      </c>
      <c r="H193" s="112" t="s">
        <v>459</v>
      </c>
      <c r="I193" s="112" t="s">
        <v>460</v>
      </c>
      <c r="J193" s="112"/>
      <c r="K193" s="114" t="s">
        <v>534</v>
      </c>
      <c r="L193" s="92"/>
      <c r="M193" s="93"/>
      <c r="N193" s="94"/>
      <c r="O193" s="109"/>
      <c r="P193" s="109"/>
      <c r="Q193" s="109"/>
      <c r="R193" s="100"/>
    </row>
    <row r="194" spans="1:18" s="97" customFormat="1" ht="20.149999999999999" customHeight="1" x14ac:dyDescent="0.35">
      <c r="A194" s="128"/>
      <c r="B194" s="128"/>
      <c r="C194" s="128"/>
      <c r="D194" s="128"/>
      <c r="E194" s="128" t="s">
        <v>114</v>
      </c>
      <c r="F194" s="128" t="s">
        <v>114</v>
      </c>
      <c r="G194" s="136">
        <v>183</v>
      </c>
      <c r="H194" s="112" t="s">
        <v>429</v>
      </c>
      <c r="I194" s="112" t="s">
        <v>430</v>
      </c>
      <c r="J194" s="128"/>
      <c r="K194" s="130" t="s">
        <v>534</v>
      </c>
      <c r="L194" s="131"/>
      <c r="M194" s="132"/>
      <c r="N194" s="133"/>
      <c r="O194" s="109"/>
      <c r="P194" s="109"/>
      <c r="Q194" s="109"/>
      <c r="R194" s="100"/>
    </row>
    <row r="195" spans="1:18" s="97" customFormat="1" ht="20.149999999999999" customHeight="1" x14ac:dyDescent="0.35">
      <c r="A195" s="112"/>
      <c r="B195" s="112"/>
      <c r="C195" s="112"/>
      <c r="D195" s="112"/>
      <c r="E195" s="112"/>
      <c r="F195" s="112"/>
      <c r="G195" s="107">
        <v>3</v>
      </c>
      <c r="H195" s="112" t="s">
        <v>327</v>
      </c>
      <c r="I195" s="112" t="s">
        <v>328</v>
      </c>
      <c r="J195" s="112"/>
      <c r="K195" s="114" t="s">
        <v>534</v>
      </c>
      <c r="L195" s="92"/>
      <c r="M195" s="93"/>
      <c r="N195" s="94"/>
      <c r="O195" s="109"/>
      <c r="P195" s="109"/>
      <c r="Q195" s="109"/>
      <c r="R195" s="100"/>
    </row>
    <row r="196" spans="1:18" s="97" customFormat="1" ht="20.149999999999999" customHeight="1" x14ac:dyDescent="0.35">
      <c r="A196" s="112" t="s">
        <v>114</v>
      </c>
      <c r="B196" s="112"/>
      <c r="C196" s="112"/>
      <c r="D196" s="112" t="s">
        <v>133</v>
      </c>
      <c r="E196" s="112"/>
      <c r="F196" s="112"/>
      <c r="G196" s="141" t="s">
        <v>201</v>
      </c>
      <c r="H196" s="112"/>
      <c r="I196" s="112"/>
      <c r="J196" s="112"/>
      <c r="K196" s="114"/>
      <c r="L196" s="92"/>
      <c r="M196" s="93"/>
      <c r="N196" s="94"/>
      <c r="O196" s="109"/>
      <c r="P196" s="109"/>
      <c r="Q196" s="109"/>
      <c r="R196" s="100"/>
    </row>
    <row r="197" spans="1:18" s="97" customFormat="1" ht="20.149999999999999" customHeight="1" x14ac:dyDescent="0.35">
      <c r="A197" s="112" t="s">
        <v>189</v>
      </c>
      <c r="B197" s="112"/>
      <c r="C197" s="112"/>
      <c r="D197" s="112" t="s">
        <v>133</v>
      </c>
      <c r="E197" s="112"/>
      <c r="F197" s="112"/>
      <c r="G197" s="141" t="s">
        <v>240</v>
      </c>
      <c r="H197" s="112"/>
      <c r="I197" s="112"/>
      <c r="J197" s="112"/>
      <c r="K197" s="114"/>
      <c r="L197" s="92"/>
      <c r="M197" s="93"/>
      <c r="N197" s="94"/>
      <c r="O197" s="109"/>
      <c r="P197" s="109"/>
      <c r="Q197" s="109"/>
      <c r="R197" s="100"/>
    </row>
    <row r="198" spans="1:18" s="97" customFormat="1" ht="20.149999999999999" customHeight="1" x14ac:dyDescent="0.35">
      <c r="A198" s="112"/>
      <c r="B198" s="112"/>
      <c r="C198" s="112"/>
      <c r="D198" s="112" t="s">
        <v>133</v>
      </c>
      <c r="E198" s="112"/>
      <c r="F198" s="112"/>
      <c r="G198" s="141" t="s">
        <v>185</v>
      </c>
      <c r="H198" s="112"/>
      <c r="I198" s="112"/>
      <c r="J198" s="112"/>
      <c r="K198" s="114"/>
      <c r="L198" s="92"/>
      <c r="M198" s="93"/>
      <c r="N198" s="94"/>
      <c r="O198" s="109"/>
      <c r="P198" s="109"/>
      <c r="Q198" s="109"/>
      <c r="R198" s="100"/>
    </row>
    <row r="199" spans="1:18" s="97" customFormat="1" ht="20.149999999999999" customHeight="1" x14ac:dyDescent="0.35">
      <c r="A199" s="112"/>
      <c r="B199" s="112" t="s">
        <v>114</v>
      </c>
      <c r="C199" s="112"/>
      <c r="D199" s="112" t="s">
        <v>133</v>
      </c>
      <c r="E199" s="112"/>
      <c r="F199" s="112"/>
      <c r="G199" s="141" t="s">
        <v>209</v>
      </c>
      <c r="H199" s="112"/>
      <c r="I199" s="112"/>
      <c r="J199" s="112"/>
      <c r="K199" s="114"/>
      <c r="L199" s="92"/>
      <c r="M199" s="93"/>
      <c r="N199" s="94"/>
      <c r="O199" s="109"/>
      <c r="P199" s="109"/>
      <c r="Q199" s="109"/>
      <c r="R199" s="100"/>
    </row>
    <row r="200" spans="1:18" s="97" customFormat="1" ht="20.149999999999999" customHeight="1" x14ac:dyDescent="0.35">
      <c r="A200" s="112"/>
      <c r="B200" s="112" t="s">
        <v>114</v>
      </c>
      <c r="C200" s="112"/>
      <c r="D200" s="112" t="s">
        <v>133</v>
      </c>
      <c r="E200" s="112"/>
      <c r="F200" s="112"/>
      <c r="G200" s="141" t="s">
        <v>289</v>
      </c>
      <c r="H200" s="112"/>
      <c r="I200" s="112"/>
      <c r="J200" s="112"/>
      <c r="K200" s="114"/>
      <c r="L200" s="92"/>
      <c r="M200" s="93"/>
      <c r="N200" s="94"/>
      <c r="O200" s="109"/>
      <c r="P200" s="109"/>
      <c r="Q200" s="109"/>
      <c r="R200" s="100"/>
    </row>
    <row r="201" spans="1:18" s="97" customFormat="1" ht="20.149999999999999" customHeight="1" x14ac:dyDescent="0.35">
      <c r="A201" s="112"/>
      <c r="B201" s="112"/>
      <c r="C201" s="112" t="s">
        <v>189</v>
      </c>
      <c r="D201" s="112" t="s">
        <v>133</v>
      </c>
      <c r="E201" s="112"/>
      <c r="F201" s="112"/>
      <c r="G201" s="141" t="s">
        <v>190</v>
      </c>
      <c r="H201" s="112"/>
      <c r="I201" s="112"/>
      <c r="J201" s="112"/>
      <c r="K201" s="114"/>
      <c r="L201" s="92"/>
      <c r="M201" s="93"/>
      <c r="N201" s="94"/>
      <c r="O201" s="109"/>
      <c r="P201" s="109"/>
      <c r="Q201" s="109"/>
      <c r="R201" s="100"/>
    </row>
    <row r="202" spans="1:18" s="97" customFormat="1" ht="20.149999999999999" customHeight="1" x14ac:dyDescent="0.35">
      <c r="A202" s="112"/>
      <c r="B202" s="112"/>
      <c r="C202" s="112"/>
      <c r="D202" s="112" t="s">
        <v>133</v>
      </c>
      <c r="E202" s="112"/>
      <c r="F202" s="112"/>
      <c r="G202" s="141" t="s">
        <v>188</v>
      </c>
      <c r="H202" s="112"/>
      <c r="I202" s="112"/>
      <c r="J202" s="112"/>
      <c r="K202" s="114"/>
      <c r="L202" s="92"/>
      <c r="M202" s="93"/>
      <c r="N202" s="94"/>
      <c r="O202" s="109"/>
      <c r="P202" s="109"/>
      <c r="Q202" s="109"/>
      <c r="R202" s="100"/>
    </row>
    <row r="203" spans="1:18" s="97" customFormat="1" ht="20.149999999999999" customHeight="1" x14ac:dyDescent="0.35">
      <c r="A203" s="112"/>
      <c r="B203" s="112"/>
      <c r="C203" s="112"/>
      <c r="D203" s="112" t="s">
        <v>133</v>
      </c>
      <c r="E203" s="112"/>
      <c r="F203" s="112"/>
      <c r="G203" s="141" t="s">
        <v>191</v>
      </c>
      <c r="H203" s="112"/>
      <c r="I203" s="112"/>
      <c r="J203" s="112"/>
      <c r="K203" s="114"/>
      <c r="L203" s="92"/>
      <c r="M203" s="93"/>
      <c r="N203" s="94"/>
      <c r="O203" s="109"/>
      <c r="P203" s="109"/>
      <c r="Q203" s="109"/>
      <c r="R203" s="100"/>
    </row>
    <row r="204" spans="1:18" s="97" customFormat="1" ht="20.149999999999999" customHeight="1" x14ac:dyDescent="0.35">
      <c r="A204" s="112"/>
      <c r="B204" s="112"/>
      <c r="C204" s="112"/>
      <c r="D204" s="112" t="s">
        <v>133</v>
      </c>
      <c r="E204" s="112"/>
      <c r="F204" s="112"/>
      <c r="G204" s="141" t="s">
        <v>194</v>
      </c>
      <c r="H204" s="112"/>
      <c r="I204" s="112"/>
      <c r="J204" s="112"/>
      <c r="K204" s="114"/>
      <c r="L204" s="92"/>
      <c r="M204" s="93"/>
      <c r="N204" s="94"/>
      <c r="O204" s="109"/>
      <c r="P204" s="109"/>
      <c r="Q204" s="109"/>
      <c r="R204" s="100"/>
    </row>
    <row r="205" spans="1:18" s="97" customFormat="1" ht="20.149999999999999" customHeight="1" x14ac:dyDescent="0.35">
      <c r="A205" s="112"/>
      <c r="B205" s="112"/>
      <c r="C205" s="112"/>
      <c r="D205" s="112" t="s">
        <v>133</v>
      </c>
      <c r="E205" s="112"/>
      <c r="F205" s="112"/>
      <c r="G205" s="141" t="s">
        <v>198</v>
      </c>
      <c r="H205" s="112"/>
      <c r="I205" s="112"/>
      <c r="J205" s="112"/>
      <c r="K205" s="114"/>
      <c r="L205" s="92"/>
      <c r="M205" s="93"/>
      <c r="N205" s="94"/>
      <c r="O205" s="109"/>
      <c r="P205" s="109"/>
      <c r="Q205" s="109"/>
      <c r="R205" s="100"/>
    </row>
    <row r="206" spans="1:18" s="97" customFormat="1" ht="20.149999999999999" customHeight="1" x14ac:dyDescent="0.35">
      <c r="A206" s="112"/>
      <c r="B206" s="112"/>
      <c r="C206" s="112"/>
      <c r="D206" s="112" t="s">
        <v>133</v>
      </c>
      <c r="E206" s="112"/>
      <c r="F206" s="112"/>
      <c r="G206" s="141" t="s">
        <v>206</v>
      </c>
      <c r="H206" s="112"/>
      <c r="I206" s="112"/>
      <c r="J206" s="112"/>
      <c r="K206" s="114"/>
      <c r="L206" s="92"/>
      <c r="M206" s="93"/>
      <c r="N206" s="94"/>
      <c r="O206" s="109"/>
      <c r="P206" s="109"/>
      <c r="Q206" s="109"/>
      <c r="R206" s="100"/>
    </row>
    <row r="207" spans="1:18" s="97" customFormat="1" ht="20.149999999999999" customHeight="1" x14ac:dyDescent="0.35">
      <c r="A207" s="112"/>
      <c r="B207" s="112"/>
      <c r="C207" s="112"/>
      <c r="D207" s="112" t="s">
        <v>133</v>
      </c>
      <c r="E207" s="112"/>
      <c r="F207" s="112"/>
      <c r="G207" s="141" t="s">
        <v>216</v>
      </c>
      <c r="H207" s="112"/>
      <c r="I207" s="112"/>
      <c r="J207" s="112"/>
      <c r="K207" s="114"/>
      <c r="L207" s="92"/>
      <c r="M207" s="93"/>
      <c r="N207" s="94"/>
      <c r="O207" s="109"/>
      <c r="P207" s="109"/>
      <c r="Q207" s="109"/>
      <c r="R207" s="100"/>
    </row>
    <row r="208" spans="1:18" s="97" customFormat="1" ht="20.149999999999999" customHeight="1" x14ac:dyDescent="0.35">
      <c r="A208" s="112"/>
      <c r="B208" s="112"/>
      <c r="C208" s="112"/>
      <c r="D208" s="112" t="s">
        <v>133</v>
      </c>
      <c r="E208" s="112"/>
      <c r="F208" s="112"/>
      <c r="G208" s="141" t="s">
        <v>244</v>
      </c>
      <c r="H208" s="112"/>
      <c r="I208" s="112"/>
      <c r="J208" s="112"/>
      <c r="K208" s="114"/>
      <c r="L208" s="92"/>
      <c r="M208" s="93"/>
      <c r="N208" s="94"/>
      <c r="O208" s="109"/>
      <c r="P208" s="109"/>
      <c r="Q208" s="109"/>
      <c r="R208" s="100"/>
    </row>
    <row r="209" spans="1:18" s="97" customFormat="1" ht="20.149999999999999" customHeight="1" x14ac:dyDescent="0.35">
      <c r="A209" s="112"/>
      <c r="B209" s="112"/>
      <c r="C209" s="112"/>
      <c r="D209" s="112" t="s">
        <v>133</v>
      </c>
      <c r="E209" s="112"/>
      <c r="F209" s="112"/>
      <c r="G209" s="141">
        <v>23</v>
      </c>
      <c r="H209" s="112"/>
      <c r="I209" s="112"/>
      <c r="J209" s="112"/>
      <c r="K209" s="114"/>
      <c r="L209" s="92"/>
      <c r="M209" s="93"/>
      <c r="N209" s="94"/>
      <c r="O209" s="109"/>
      <c r="P209" s="109"/>
      <c r="Q209" s="109"/>
      <c r="R209" s="100"/>
    </row>
    <row r="210" spans="1:18" s="97" customFormat="1" ht="20.149999999999999" customHeight="1" x14ac:dyDescent="0.35">
      <c r="A210" s="112"/>
      <c r="B210" s="112"/>
      <c r="C210" s="112"/>
      <c r="D210" s="112" t="s">
        <v>133</v>
      </c>
      <c r="E210" s="112"/>
      <c r="F210" s="112"/>
      <c r="G210" s="141" t="s">
        <v>253</v>
      </c>
      <c r="H210" s="112"/>
      <c r="I210" s="112"/>
      <c r="J210" s="112"/>
      <c r="K210" s="114"/>
      <c r="L210" s="92"/>
      <c r="M210" s="93"/>
      <c r="N210" s="94"/>
      <c r="O210" s="109"/>
      <c r="P210" s="109"/>
      <c r="Q210" s="109"/>
      <c r="R210" s="100"/>
    </row>
    <row r="211" spans="1:18" s="97" customFormat="1" ht="20.149999999999999" customHeight="1" x14ac:dyDescent="0.35">
      <c r="A211" s="112"/>
      <c r="B211" s="112"/>
      <c r="C211" s="112"/>
      <c r="D211" s="112" t="s">
        <v>133</v>
      </c>
      <c r="E211" s="112"/>
      <c r="F211" s="112"/>
      <c r="G211" s="141" t="s">
        <v>269</v>
      </c>
      <c r="H211" s="112"/>
      <c r="I211" s="112"/>
      <c r="J211" s="112"/>
      <c r="K211" s="114"/>
      <c r="L211" s="92"/>
      <c r="M211" s="93"/>
      <c r="N211" s="94"/>
      <c r="O211" s="109"/>
      <c r="P211" s="109"/>
      <c r="Q211" s="109"/>
      <c r="R211" s="100"/>
    </row>
    <row r="212" spans="1:18" s="97" customFormat="1" ht="20.149999999999999" customHeight="1" x14ac:dyDescent="0.35">
      <c r="A212" s="112"/>
      <c r="B212" s="112"/>
      <c r="C212" s="112"/>
      <c r="D212" s="112" t="s">
        <v>133</v>
      </c>
      <c r="E212" s="112"/>
      <c r="F212" s="112"/>
      <c r="G212" s="141" t="s">
        <v>273</v>
      </c>
      <c r="H212" s="112"/>
      <c r="I212" s="112"/>
      <c r="J212" s="112"/>
      <c r="K212" s="114"/>
      <c r="L212" s="92"/>
      <c r="M212" s="93"/>
      <c r="N212" s="94"/>
      <c r="O212" s="109"/>
      <c r="P212" s="109"/>
      <c r="Q212" s="109"/>
      <c r="R212" s="100"/>
    </row>
    <row r="213" spans="1:18" s="97" customFormat="1" ht="20.149999999999999" customHeight="1" x14ac:dyDescent="0.35">
      <c r="A213" s="112"/>
      <c r="B213" s="112"/>
      <c r="C213" s="112"/>
      <c r="D213" s="112" t="s">
        <v>133</v>
      </c>
      <c r="E213" s="112"/>
      <c r="F213" s="112"/>
      <c r="G213" s="141" t="s">
        <v>275</v>
      </c>
      <c r="H213" s="112"/>
      <c r="I213" s="112"/>
      <c r="J213" s="112"/>
      <c r="K213" s="114"/>
      <c r="L213" s="92"/>
      <c r="M213" s="93"/>
      <c r="N213" s="94"/>
      <c r="O213" s="109"/>
      <c r="P213" s="109"/>
      <c r="Q213" s="109"/>
      <c r="R213" s="100"/>
    </row>
    <row r="214" spans="1:18" s="97" customFormat="1" ht="20.149999999999999" customHeight="1" x14ac:dyDescent="0.35">
      <c r="A214" s="112"/>
      <c r="B214" s="112"/>
      <c r="C214" s="112"/>
      <c r="D214" s="112" t="s">
        <v>133</v>
      </c>
      <c r="E214" s="112"/>
      <c r="F214" s="112"/>
      <c r="G214" s="141" t="s">
        <v>290</v>
      </c>
      <c r="H214" s="142"/>
      <c r="I214" s="142"/>
      <c r="J214" s="112"/>
      <c r="K214" s="114"/>
      <c r="L214" s="92"/>
      <c r="M214" s="93"/>
      <c r="N214" s="94"/>
      <c r="O214" s="109"/>
      <c r="P214" s="109"/>
      <c r="Q214" s="109"/>
      <c r="R214" s="100"/>
    </row>
    <row r="215" spans="1:18" s="97" customFormat="1" ht="20.149999999999999" customHeight="1" x14ac:dyDescent="0.35">
      <c r="A215" s="112"/>
      <c r="B215" s="112"/>
      <c r="C215" s="112"/>
      <c r="D215" s="112" t="s">
        <v>133</v>
      </c>
      <c r="E215" s="112"/>
      <c r="F215" s="112"/>
      <c r="G215" s="141" t="s">
        <v>303</v>
      </c>
      <c r="H215" s="112"/>
      <c r="I215" s="112"/>
      <c r="J215" s="112"/>
      <c r="K215" s="114"/>
      <c r="L215" s="92"/>
      <c r="M215" s="93"/>
      <c r="N215" s="94"/>
      <c r="O215" s="109"/>
      <c r="P215" s="109"/>
      <c r="Q215" s="109"/>
      <c r="R215" s="100"/>
    </row>
    <row r="216" spans="1:18" s="97" customFormat="1" ht="20.149999999999999" customHeight="1" x14ac:dyDescent="0.35">
      <c r="A216" s="112"/>
      <c r="B216" s="112"/>
      <c r="C216" s="112"/>
      <c r="D216" s="112" t="s">
        <v>133</v>
      </c>
      <c r="E216" s="112"/>
      <c r="F216" s="112"/>
      <c r="G216" s="141" t="s">
        <v>307</v>
      </c>
      <c r="H216" s="112"/>
      <c r="I216" s="112"/>
      <c r="J216" s="112"/>
      <c r="K216" s="114"/>
      <c r="L216" s="92"/>
      <c r="M216" s="93"/>
      <c r="N216" s="94"/>
      <c r="O216" s="109"/>
      <c r="P216" s="109"/>
      <c r="Q216" s="109"/>
      <c r="R216" s="100"/>
    </row>
    <row r="217" spans="1:18" s="97" customFormat="1" ht="20.149999999999999" customHeight="1" x14ac:dyDescent="0.35">
      <c r="A217" s="112"/>
      <c r="B217" s="112"/>
      <c r="C217" s="112"/>
      <c r="D217" s="112" t="s">
        <v>133</v>
      </c>
      <c r="E217" s="112"/>
      <c r="F217" s="112"/>
      <c r="G217" s="141" t="s">
        <v>310</v>
      </c>
      <c r="H217" s="112"/>
      <c r="I217" s="112"/>
      <c r="J217" s="112"/>
      <c r="K217" s="114"/>
      <c r="L217" s="92"/>
      <c r="M217" s="93"/>
      <c r="N217" s="94"/>
      <c r="O217" s="109"/>
      <c r="P217" s="109"/>
      <c r="Q217" s="109"/>
      <c r="R217" s="100"/>
    </row>
    <row r="218" spans="1:18" s="97" customFormat="1" ht="20.149999999999999" customHeight="1" x14ac:dyDescent="0.35">
      <c r="A218" s="112" t="s">
        <v>189</v>
      </c>
      <c r="B218" s="112"/>
      <c r="C218" s="112"/>
      <c r="D218" s="112" t="s">
        <v>130</v>
      </c>
      <c r="E218" s="112"/>
      <c r="F218" s="112"/>
      <c r="G218" s="141" t="s">
        <v>261</v>
      </c>
      <c r="H218" s="112"/>
      <c r="I218" s="112"/>
      <c r="J218" s="112"/>
      <c r="K218" s="114"/>
      <c r="L218" s="92"/>
      <c r="M218" s="93"/>
      <c r="N218" s="94"/>
      <c r="O218" s="109"/>
      <c r="P218" s="109"/>
      <c r="Q218" s="109"/>
      <c r="R218" s="100"/>
    </row>
    <row r="219" spans="1:18" s="97" customFormat="1" ht="20.149999999999999" customHeight="1" x14ac:dyDescent="0.35">
      <c r="A219" s="112"/>
      <c r="B219" s="112" t="s">
        <v>114</v>
      </c>
      <c r="C219" s="112"/>
      <c r="D219" s="112" t="s">
        <v>130</v>
      </c>
      <c r="E219" s="112"/>
      <c r="F219" s="112"/>
      <c r="G219" s="141" t="s">
        <v>202</v>
      </c>
      <c r="H219" s="112"/>
      <c r="I219" s="112"/>
      <c r="J219" s="112"/>
      <c r="K219" s="114"/>
      <c r="L219" s="92"/>
      <c r="M219" s="93"/>
      <c r="N219" s="94"/>
      <c r="O219" s="109"/>
      <c r="P219" s="109"/>
      <c r="Q219" s="109"/>
      <c r="R219" s="100"/>
    </row>
    <row r="220" spans="1:18" s="97" customFormat="1" ht="20.149999999999999" customHeight="1" x14ac:dyDescent="0.35">
      <c r="A220" s="112"/>
      <c r="B220" s="112" t="s">
        <v>114</v>
      </c>
      <c r="C220" s="112"/>
      <c r="D220" s="112" t="s">
        <v>130</v>
      </c>
      <c r="E220" s="112"/>
      <c r="F220" s="112"/>
      <c r="G220" s="141" t="s">
        <v>236</v>
      </c>
      <c r="H220" s="112"/>
      <c r="I220" s="112"/>
      <c r="J220" s="112"/>
      <c r="K220" s="114"/>
      <c r="L220" s="92"/>
      <c r="M220" s="93"/>
      <c r="N220" s="94"/>
      <c r="O220" s="109"/>
      <c r="P220" s="109"/>
      <c r="Q220" s="109"/>
      <c r="R220" s="100"/>
    </row>
    <row r="221" spans="1:18" s="97" customFormat="1" ht="20.149999999999999" customHeight="1" x14ac:dyDescent="0.35">
      <c r="A221" s="112"/>
      <c r="B221" s="112"/>
      <c r="C221" s="112"/>
      <c r="D221" s="112" t="s">
        <v>130</v>
      </c>
      <c r="E221" s="112"/>
      <c r="F221" s="112"/>
      <c r="G221" s="141" t="s">
        <v>217</v>
      </c>
      <c r="H221" s="112"/>
      <c r="I221" s="112"/>
      <c r="J221" s="112"/>
      <c r="K221" s="114"/>
      <c r="L221" s="92"/>
      <c r="M221" s="93"/>
      <c r="N221" s="94"/>
      <c r="O221" s="109"/>
      <c r="P221" s="109"/>
      <c r="Q221" s="109"/>
      <c r="R221" s="100"/>
    </row>
    <row r="222" spans="1:18" s="97" customFormat="1" ht="20.149999999999999" customHeight="1" x14ac:dyDescent="0.35">
      <c r="A222" s="112"/>
      <c r="B222" s="112"/>
      <c r="C222" s="112"/>
      <c r="D222" s="112" t="s">
        <v>130</v>
      </c>
      <c r="E222" s="112"/>
      <c r="F222" s="112"/>
      <c r="G222" s="141" t="s">
        <v>229</v>
      </c>
      <c r="H222" s="112"/>
      <c r="I222" s="112"/>
      <c r="J222" s="112"/>
      <c r="K222" s="114"/>
      <c r="L222" s="92"/>
      <c r="M222" s="93"/>
      <c r="N222" s="94"/>
      <c r="O222" s="109"/>
      <c r="P222" s="109"/>
      <c r="Q222" s="109"/>
      <c r="R222" s="100"/>
    </row>
    <row r="223" spans="1:18" s="97" customFormat="1" ht="20.149999999999999" customHeight="1" x14ac:dyDescent="0.35">
      <c r="A223" s="112"/>
      <c r="B223" s="112"/>
      <c r="C223" s="112"/>
      <c r="D223" s="112" t="s">
        <v>130</v>
      </c>
      <c r="E223" s="112"/>
      <c r="F223" s="112"/>
      <c r="G223" s="141" t="s">
        <v>241</v>
      </c>
      <c r="H223" s="112"/>
      <c r="I223" s="112"/>
      <c r="J223" s="112"/>
      <c r="K223" s="114"/>
      <c r="L223" s="92"/>
      <c r="M223" s="93"/>
      <c r="N223" s="94"/>
      <c r="O223" s="109"/>
      <c r="P223" s="109"/>
      <c r="Q223" s="109"/>
      <c r="R223" s="100"/>
    </row>
    <row r="224" spans="1:18" s="97" customFormat="1" ht="20.149999999999999" customHeight="1" x14ac:dyDescent="0.35">
      <c r="A224" s="112"/>
      <c r="B224" s="112"/>
      <c r="C224" s="112"/>
      <c r="D224" s="112" t="s">
        <v>130</v>
      </c>
      <c r="E224" s="112"/>
      <c r="F224" s="112"/>
      <c r="G224" s="141" t="s">
        <v>248</v>
      </c>
      <c r="H224" s="112"/>
      <c r="I224" s="112"/>
      <c r="J224" s="112"/>
      <c r="K224" s="114"/>
      <c r="L224" s="92"/>
      <c r="M224" s="93"/>
      <c r="N224" s="94"/>
      <c r="O224" s="109"/>
      <c r="P224" s="109"/>
      <c r="Q224" s="109"/>
      <c r="R224" s="100"/>
    </row>
    <row r="225" spans="1:18" s="97" customFormat="1" ht="20.149999999999999" customHeight="1" x14ac:dyDescent="0.35">
      <c r="A225" s="112"/>
      <c r="B225" s="112"/>
      <c r="C225" s="112"/>
      <c r="D225" s="112" t="s">
        <v>130</v>
      </c>
      <c r="E225" s="112"/>
      <c r="F225" s="112"/>
      <c r="G225" s="141" t="s">
        <v>267</v>
      </c>
      <c r="H225" s="112"/>
      <c r="I225" s="112"/>
      <c r="J225" s="112"/>
      <c r="K225" s="114"/>
      <c r="L225" s="92"/>
      <c r="M225" s="93"/>
      <c r="N225" s="94"/>
      <c r="O225" s="109"/>
      <c r="P225" s="109"/>
      <c r="Q225" s="109"/>
      <c r="R225" s="100"/>
    </row>
    <row r="226" spans="1:18" s="97" customFormat="1" ht="20.149999999999999" customHeight="1" x14ac:dyDescent="0.35">
      <c r="A226" s="112"/>
      <c r="B226" s="112"/>
      <c r="C226" s="112"/>
      <c r="D226" s="112" t="s">
        <v>130</v>
      </c>
      <c r="E226" s="112"/>
      <c r="F226" s="112"/>
      <c r="G226" s="141" t="s">
        <v>272</v>
      </c>
      <c r="H226" s="112"/>
      <c r="I226" s="112"/>
      <c r="J226" s="112"/>
      <c r="K226" s="114"/>
      <c r="L226" s="92"/>
      <c r="M226" s="93"/>
      <c r="N226" s="94"/>
      <c r="O226" s="109"/>
      <c r="P226" s="109"/>
      <c r="Q226" s="109"/>
      <c r="R226" s="100"/>
    </row>
    <row r="227" spans="1:18" s="97" customFormat="1" ht="20.149999999999999" customHeight="1" x14ac:dyDescent="0.35">
      <c r="A227" s="112"/>
      <c r="B227" s="112"/>
      <c r="C227" s="112"/>
      <c r="D227" s="112" t="s">
        <v>130</v>
      </c>
      <c r="E227" s="112"/>
      <c r="F227" s="112"/>
      <c r="G227" s="141" t="s">
        <v>280</v>
      </c>
      <c r="H227" s="112"/>
      <c r="I227" s="112"/>
      <c r="J227" s="112"/>
      <c r="K227" s="114"/>
      <c r="L227" s="92"/>
      <c r="M227" s="93"/>
      <c r="N227" s="94"/>
      <c r="O227" s="109"/>
      <c r="P227" s="109"/>
      <c r="Q227" s="109"/>
      <c r="R227" s="100"/>
    </row>
    <row r="228" spans="1:18" s="97" customFormat="1" ht="20.149999999999999" customHeight="1" x14ac:dyDescent="0.35">
      <c r="A228" s="112"/>
      <c r="B228" s="112"/>
      <c r="C228" s="112"/>
      <c r="D228" s="112" t="s">
        <v>130</v>
      </c>
      <c r="E228" s="112"/>
      <c r="F228" s="112"/>
      <c r="G228" s="141" t="s">
        <v>287</v>
      </c>
      <c r="H228" s="112"/>
      <c r="I228" s="112"/>
      <c r="J228" s="112"/>
      <c r="K228" s="114"/>
      <c r="L228" s="92"/>
      <c r="M228" s="93"/>
      <c r="N228" s="94"/>
      <c r="O228" s="109"/>
      <c r="P228" s="109"/>
      <c r="Q228" s="109"/>
      <c r="R228" s="100"/>
    </row>
    <row r="229" spans="1:18" s="97" customFormat="1" ht="20.149999999999999" customHeight="1" x14ac:dyDescent="0.35">
      <c r="A229" s="112" t="s">
        <v>114</v>
      </c>
      <c r="B229" s="112"/>
      <c r="C229" s="112"/>
      <c r="D229" s="112"/>
      <c r="E229" s="112"/>
      <c r="F229" s="112"/>
      <c r="G229" s="141" t="s">
        <v>242</v>
      </c>
      <c r="H229" s="112"/>
      <c r="I229" s="112"/>
      <c r="J229" s="112"/>
      <c r="K229" s="114"/>
      <c r="L229" s="92"/>
      <c r="M229" s="93"/>
      <c r="N229" s="94"/>
      <c r="O229" s="109"/>
      <c r="P229" s="109"/>
      <c r="Q229" s="109"/>
      <c r="R229" s="100"/>
    </row>
    <row r="230" spans="1:18" s="97" customFormat="1" ht="20.149999999999999" customHeight="1" x14ac:dyDescent="0.35">
      <c r="A230" s="112" t="s">
        <v>114</v>
      </c>
      <c r="B230" s="112"/>
      <c r="C230" s="112"/>
      <c r="D230" s="112"/>
      <c r="E230" s="112"/>
      <c r="F230" s="112"/>
      <c r="G230" s="141" t="s">
        <v>254</v>
      </c>
      <c r="H230" s="93"/>
      <c r="I230" s="93"/>
      <c r="J230" s="126"/>
      <c r="K230" s="126"/>
      <c r="L230" s="92"/>
      <c r="M230" s="93"/>
      <c r="N230" s="94"/>
      <c r="O230" s="109"/>
      <c r="P230" s="109"/>
      <c r="Q230" s="109"/>
      <c r="R230" s="100"/>
    </row>
    <row r="231" spans="1:18" s="97" customFormat="1" ht="20.149999999999999" customHeight="1" x14ac:dyDescent="0.35">
      <c r="A231" s="112" t="s">
        <v>114</v>
      </c>
      <c r="B231" s="112"/>
      <c r="C231" s="112"/>
      <c r="D231" s="112"/>
      <c r="E231" s="112"/>
      <c r="F231" s="112"/>
      <c r="G231" s="141" t="s">
        <v>288</v>
      </c>
      <c r="H231" s="112"/>
      <c r="I231" s="112"/>
      <c r="J231" s="112"/>
      <c r="K231" s="114"/>
      <c r="L231" s="92"/>
      <c r="M231" s="93"/>
      <c r="N231" s="94"/>
      <c r="O231" s="109"/>
      <c r="P231" s="109"/>
      <c r="Q231" s="109"/>
      <c r="R231" s="100"/>
    </row>
    <row r="232" spans="1:18" s="97" customFormat="1" ht="20.149999999999999" customHeight="1" x14ac:dyDescent="0.35">
      <c r="A232" s="112" t="s">
        <v>189</v>
      </c>
      <c r="B232" s="112"/>
      <c r="C232" s="112"/>
      <c r="D232" s="112"/>
      <c r="E232" s="112"/>
      <c r="F232" s="112"/>
      <c r="G232" s="141" t="s">
        <v>293</v>
      </c>
      <c r="H232" s="112"/>
      <c r="I232" s="112"/>
      <c r="J232" s="112"/>
      <c r="K232" s="114"/>
      <c r="L232" s="92"/>
      <c r="M232" s="93"/>
      <c r="N232" s="94"/>
      <c r="O232" s="109"/>
      <c r="P232" s="109"/>
      <c r="Q232" s="109"/>
      <c r="R232" s="100"/>
    </row>
    <row r="233" spans="1:18" s="97" customFormat="1" ht="20.149999999999999" customHeight="1" x14ac:dyDescent="0.35">
      <c r="A233" s="112" t="s">
        <v>189</v>
      </c>
      <c r="B233" s="112"/>
      <c r="C233" s="112"/>
      <c r="D233" s="112"/>
      <c r="E233" s="112"/>
      <c r="F233" s="112"/>
      <c r="G233" s="141" t="s">
        <v>300</v>
      </c>
      <c r="H233" s="112"/>
      <c r="I233" s="112"/>
      <c r="J233" s="112"/>
      <c r="K233" s="114"/>
      <c r="L233" s="92"/>
      <c r="M233" s="93"/>
      <c r="N233" s="94"/>
      <c r="O233" s="109"/>
      <c r="P233" s="109"/>
      <c r="Q233" s="109"/>
      <c r="R233" s="100"/>
    </row>
    <row r="234" spans="1:18" s="97" customFormat="1" ht="20.149999999999999" customHeight="1" x14ac:dyDescent="0.35">
      <c r="A234" s="112"/>
      <c r="B234" s="112"/>
      <c r="C234" s="112" t="s">
        <v>114</v>
      </c>
      <c r="D234" s="112"/>
      <c r="E234" s="112"/>
      <c r="F234" s="112"/>
      <c r="G234" s="141" t="s">
        <v>282</v>
      </c>
      <c r="H234" s="112"/>
      <c r="I234" s="112"/>
      <c r="J234" s="112"/>
      <c r="K234" s="114"/>
      <c r="L234" s="92"/>
      <c r="M234" s="93"/>
      <c r="N234" s="94"/>
      <c r="O234" s="109"/>
      <c r="P234" s="109"/>
      <c r="Q234" s="109"/>
      <c r="R234" s="100"/>
    </row>
    <row r="235" spans="1:18" s="97" customFormat="1" ht="20.149999999999999" customHeight="1" x14ac:dyDescent="0.35">
      <c r="A235" s="112"/>
      <c r="B235" s="112"/>
      <c r="C235" s="112"/>
      <c r="D235" s="112"/>
      <c r="E235" s="112" t="s">
        <v>114</v>
      </c>
      <c r="F235" s="112" t="s">
        <v>114</v>
      </c>
      <c r="G235" s="141" t="s">
        <v>204</v>
      </c>
      <c r="H235" s="112"/>
      <c r="I235" s="112"/>
      <c r="J235" s="112"/>
      <c r="K235" s="114"/>
      <c r="L235" s="92"/>
      <c r="M235" s="93"/>
      <c r="N235" s="94"/>
      <c r="O235" s="109"/>
      <c r="P235" s="109"/>
      <c r="Q235" s="109"/>
      <c r="R235" s="100"/>
    </row>
    <row r="236" spans="1:18" s="97" customFormat="1" ht="20.149999999999999" customHeight="1" x14ac:dyDescent="0.35">
      <c r="A236" s="112"/>
      <c r="B236" s="112"/>
      <c r="C236" s="112"/>
      <c r="D236" s="112"/>
      <c r="E236" s="112" t="s">
        <v>114</v>
      </c>
      <c r="F236" s="112" t="s">
        <v>114</v>
      </c>
      <c r="G236" s="141" t="s">
        <v>252</v>
      </c>
      <c r="H236" s="112"/>
      <c r="I236" s="112"/>
      <c r="J236" s="112"/>
      <c r="K236" s="114"/>
      <c r="L236" s="92"/>
      <c r="M236" s="93"/>
      <c r="N236" s="94"/>
      <c r="O236" s="109"/>
      <c r="P236" s="109"/>
      <c r="Q236" s="109"/>
      <c r="R236" s="100"/>
    </row>
    <row r="237" spans="1:18" s="97" customFormat="1" ht="20.149999999999999" customHeight="1" x14ac:dyDescent="0.35">
      <c r="A237" s="112"/>
      <c r="B237" s="112"/>
      <c r="C237" s="112"/>
      <c r="D237" s="112"/>
      <c r="E237" s="112" t="s">
        <v>114</v>
      </c>
      <c r="F237" s="112" t="s">
        <v>114</v>
      </c>
      <c r="G237" s="141" t="s">
        <v>259</v>
      </c>
      <c r="H237" s="112"/>
      <c r="I237" s="112"/>
      <c r="J237" s="112"/>
      <c r="K237" s="114"/>
      <c r="L237" s="92"/>
      <c r="M237" s="93"/>
      <c r="N237" s="94"/>
      <c r="O237" s="109"/>
      <c r="P237" s="109"/>
      <c r="Q237" s="109"/>
      <c r="R237" s="100"/>
    </row>
    <row r="238" spans="1:18" s="97" customFormat="1" ht="20.149999999999999" customHeight="1" x14ac:dyDescent="0.35">
      <c r="A238" s="112"/>
      <c r="B238" s="112"/>
      <c r="C238" s="112"/>
      <c r="D238" s="112"/>
      <c r="E238" s="112"/>
      <c r="F238" s="112"/>
      <c r="G238" s="107">
        <v>81</v>
      </c>
      <c r="H238" s="112"/>
      <c r="I238" s="112"/>
      <c r="J238" s="112"/>
      <c r="K238" s="114"/>
      <c r="L238" s="92"/>
      <c r="M238" s="93"/>
      <c r="N238" s="94"/>
      <c r="O238" s="109"/>
      <c r="P238" s="109"/>
      <c r="Q238" s="109"/>
      <c r="R238" s="100"/>
    </row>
    <row r="239" spans="1:18" s="97" customFormat="1" ht="20.149999999999999" customHeight="1" x14ac:dyDescent="0.35">
      <c r="A239" s="112"/>
      <c r="B239" s="112"/>
      <c r="C239" s="112"/>
      <c r="D239" s="112"/>
      <c r="E239" s="112"/>
      <c r="F239" s="112"/>
      <c r="G239" s="107">
        <v>185</v>
      </c>
      <c r="H239" s="112"/>
      <c r="I239" s="112"/>
      <c r="J239" s="112"/>
      <c r="K239" s="114"/>
      <c r="L239" s="92"/>
      <c r="M239" s="93"/>
      <c r="N239" s="94"/>
      <c r="O239" s="109"/>
      <c r="P239" s="109"/>
      <c r="Q239" s="109"/>
      <c r="R239" s="100"/>
    </row>
    <row r="240" spans="1:18" s="97" customFormat="1" ht="20.149999999999999" customHeight="1" x14ac:dyDescent="0.35">
      <c r="A240" s="112"/>
      <c r="B240" s="112"/>
      <c r="C240" s="112"/>
      <c r="D240" s="112"/>
      <c r="E240" s="112"/>
      <c r="F240" s="112"/>
      <c r="G240" s="107">
        <v>186</v>
      </c>
      <c r="H240" s="112"/>
      <c r="I240" s="112"/>
      <c r="J240" s="112"/>
      <c r="K240" s="114"/>
      <c r="L240" s="92"/>
      <c r="M240" s="93"/>
      <c r="N240" s="94"/>
      <c r="O240" s="109"/>
      <c r="P240" s="109"/>
      <c r="Q240" s="109"/>
      <c r="R240" s="100"/>
    </row>
    <row r="241" spans="1:18" s="97" customFormat="1" ht="20.149999999999999" customHeight="1" x14ac:dyDescent="0.35">
      <c r="A241" s="112"/>
      <c r="B241" s="112"/>
      <c r="C241" s="112"/>
      <c r="D241" s="112"/>
      <c r="E241" s="112"/>
      <c r="F241" s="112"/>
      <c r="G241" s="107">
        <v>189</v>
      </c>
      <c r="H241" s="112"/>
      <c r="I241" s="112"/>
      <c r="J241" s="112"/>
      <c r="K241" s="114"/>
      <c r="L241" s="92"/>
      <c r="M241" s="93"/>
      <c r="N241" s="94"/>
      <c r="O241" s="109"/>
      <c r="P241" s="109"/>
      <c r="Q241" s="109"/>
      <c r="R241" s="100"/>
    </row>
    <row r="242" spans="1:18" s="97" customFormat="1" ht="20.149999999999999" customHeight="1" x14ac:dyDescent="0.35">
      <c r="A242" s="112"/>
      <c r="B242" s="112"/>
      <c r="C242" s="112"/>
      <c r="D242" s="112"/>
      <c r="E242" s="112"/>
      <c r="F242" s="112"/>
      <c r="G242" s="107">
        <v>190</v>
      </c>
      <c r="H242" s="112"/>
      <c r="I242" s="112"/>
      <c r="J242" s="112"/>
      <c r="K242" s="114"/>
      <c r="L242" s="92"/>
      <c r="M242" s="93"/>
      <c r="N242" s="94"/>
      <c r="O242" s="109"/>
      <c r="P242" s="109"/>
      <c r="Q242" s="109"/>
      <c r="R242" s="100"/>
    </row>
    <row r="243" spans="1:18" s="97" customFormat="1" ht="20.149999999999999" customHeight="1" x14ac:dyDescent="0.35">
      <c r="A243" s="112"/>
      <c r="B243" s="112"/>
      <c r="C243" s="112"/>
      <c r="D243" s="112"/>
      <c r="E243" s="112"/>
      <c r="F243" s="112"/>
      <c r="G243" s="107">
        <v>191</v>
      </c>
      <c r="H243" s="112"/>
      <c r="I243" s="112"/>
      <c r="J243" s="112"/>
      <c r="K243" s="114"/>
      <c r="L243" s="92"/>
      <c r="M243" s="93"/>
      <c r="N243" s="94"/>
      <c r="O243" s="109"/>
      <c r="P243" s="109"/>
      <c r="Q243" s="109"/>
      <c r="R243" s="100"/>
    </row>
    <row r="244" spans="1:18" s="97" customFormat="1" ht="20.149999999999999" customHeight="1" x14ac:dyDescent="0.35">
      <c r="A244" s="112"/>
      <c r="B244" s="112"/>
      <c r="C244" s="112"/>
      <c r="D244" s="112"/>
      <c r="E244" s="112"/>
      <c r="F244" s="112"/>
      <c r="G244" s="107">
        <v>192</v>
      </c>
      <c r="H244" s="112"/>
      <c r="I244" s="112"/>
      <c r="J244" s="112"/>
      <c r="K244" s="114"/>
      <c r="L244" s="92"/>
      <c r="M244" s="93"/>
      <c r="N244" s="94"/>
      <c r="O244" s="109"/>
      <c r="P244" s="109"/>
      <c r="Q244" s="109"/>
      <c r="R244" s="100"/>
    </row>
    <row r="245" spans="1:18" s="97" customFormat="1" ht="20.149999999999999" customHeight="1" x14ac:dyDescent="0.35">
      <c r="A245" s="112"/>
      <c r="B245" s="112"/>
      <c r="C245" s="112"/>
      <c r="D245" s="112"/>
      <c r="E245" s="112"/>
      <c r="F245" s="112"/>
      <c r="G245" s="107">
        <v>193</v>
      </c>
      <c r="H245" s="112"/>
      <c r="I245" s="112"/>
      <c r="J245" s="112"/>
      <c r="K245" s="114"/>
      <c r="L245" s="92"/>
      <c r="M245" s="93"/>
      <c r="N245" s="94"/>
      <c r="O245" s="109"/>
      <c r="P245" s="109"/>
      <c r="Q245" s="109"/>
      <c r="R245" s="100"/>
    </row>
    <row r="246" spans="1:18" s="97" customFormat="1" ht="20.149999999999999" customHeight="1" x14ac:dyDescent="0.35">
      <c r="A246" s="112"/>
      <c r="B246" s="112"/>
      <c r="C246" s="112"/>
      <c r="D246" s="112"/>
      <c r="E246" s="112"/>
      <c r="F246" s="112"/>
      <c r="G246" s="107">
        <v>194</v>
      </c>
      <c r="H246" s="112"/>
      <c r="I246" s="112"/>
      <c r="J246" s="112"/>
      <c r="K246" s="114"/>
      <c r="L246" s="92"/>
      <c r="M246" s="93"/>
      <c r="N246" s="94"/>
      <c r="O246" s="109"/>
      <c r="P246" s="109"/>
      <c r="Q246" s="109"/>
      <c r="R246" s="100"/>
    </row>
    <row r="247" spans="1:18" s="97" customFormat="1" ht="20.149999999999999" customHeight="1" x14ac:dyDescent="0.35">
      <c r="A247" s="112"/>
      <c r="B247" s="112"/>
      <c r="C247" s="112"/>
      <c r="D247" s="112"/>
      <c r="E247" s="112"/>
      <c r="F247" s="112"/>
      <c r="G247" s="107">
        <v>195</v>
      </c>
      <c r="H247" s="112"/>
      <c r="I247" s="112"/>
      <c r="J247" s="112"/>
      <c r="K247" s="114"/>
      <c r="L247" s="92"/>
      <c r="M247" s="93"/>
      <c r="N247" s="94"/>
      <c r="O247" s="109"/>
      <c r="P247" s="109"/>
      <c r="Q247" s="109"/>
      <c r="R247" s="100"/>
    </row>
    <row r="248" spans="1:18" s="97" customFormat="1" ht="20.149999999999999" customHeight="1" x14ac:dyDescent="0.35">
      <c r="A248" s="112"/>
      <c r="B248" s="112"/>
      <c r="C248" s="112"/>
      <c r="D248" s="112"/>
      <c r="E248" s="112"/>
      <c r="F248" s="112"/>
      <c r="G248" s="107">
        <v>196</v>
      </c>
      <c r="H248" s="112"/>
      <c r="I248" s="112"/>
      <c r="J248" s="112"/>
      <c r="K248" s="114"/>
      <c r="L248" s="92"/>
      <c r="M248" s="93"/>
      <c r="N248" s="94"/>
      <c r="O248" s="109"/>
      <c r="P248" s="109"/>
      <c r="Q248" s="109"/>
      <c r="R248" s="100"/>
    </row>
    <row r="249" spans="1:18" s="97" customFormat="1" ht="20.149999999999999" customHeight="1" x14ac:dyDescent="0.35">
      <c r="A249" s="112"/>
      <c r="B249" s="112"/>
      <c r="C249" s="112"/>
      <c r="D249" s="112"/>
      <c r="E249" s="112"/>
      <c r="F249" s="112"/>
      <c r="G249" s="107">
        <v>197</v>
      </c>
      <c r="H249" s="112"/>
      <c r="I249" s="112"/>
      <c r="J249" s="112"/>
      <c r="K249" s="114"/>
      <c r="L249" s="92"/>
      <c r="M249" s="93"/>
      <c r="N249" s="94"/>
      <c r="O249" s="109"/>
      <c r="P249" s="109"/>
      <c r="Q249" s="109"/>
      <c r="R249" s="100"/>
    </row>
    <row r="250" spans="1:18" s="97" customFormat="1" ht="20.149999999999999" customHeight="1" x14ac:dyDescent="0.35">
      <c r="A250" s="112"/>
      <c r="B250" s="112"/>
      <c r="C250" s="112"/>
      <c r="D250" s="112"/>
      <c r="E250" s="112"/>
      <c r="F250" s="112"/>
      <c r="G250" s="107">
        <v>198</v>
      </c>
      <c r="H250" s="112"/>
      <c r="I250" s="112"/>
      <c r="J250" s="112"/>
      <c r="K250" s="114"/>
      <c r="L250" s="92"/>
      <c r="M250" s="93"/>
      <c r="N250" s="94"/>
      <c r="O250" s="109"/>
      <c r="P250" s="109"/>
      <c r="Q250" s="109"/>
      <c r="R250" s="100"/>
    </row>
    <row r="251" spans="1:18" s="97" customFormat="1" ht="20.149999999999999" customHeight="1" x14ac:dyDescent="0.35">
      <c r="A251" s="112"/>
      <c r="B251" s="112"/>
      <c r="C251" s="112"/>
      <c r="D251" s="112"/>
      <c r="E251" s="112"/>
      <c r="F251" s="112"/>
      <c r="G251" s="107">
        <v>199</v>
      </c>
      <c r="H251" s="112"/>
      <c r="I251" s="112"/>
      <c r="J251" s="112"/>
      <c r="K251" s="114"/>
      <c r="L251" s="92"/>
      <c r="M251" s="93"/>
      <c r="N251" s="94"/>
      <c r="O251" s="109"/>
      <c r="P251" s="109"/>
      <c r="Q251" s="109"/>
      <c r="R251" s="100"/>
    </row>
    <row r="252" spans="1:18" s="97" customFormat="1" ht="20.149999999999999" customHeight="1" x14ac:dyDescent="0.35">
      <c r="A252" s="112"/>
      <c r="B252" s="112"/>
      <c r="C252" s="112"/>
      <c r="D252" s="112"/>
      <c r="E252" s="112"/>
      <c r="F252" s="112"/>
      <c r="G252" s="107">
        <v>200</v>
      </c>
      <c r="H252" s="112"/>
      <c r="I252" s="112"/>
      <c r="J252" s="112"/>
      <c r="K252" s="114"/>
      <c r="L252" s="92"/>
      <c r="M252" s="93"/>
      <c r="N252" s="94"/>
      <c r="O252" s="109"/>
      <c r="P252" s="109"/>
      <c r="Q252" s="109"/>
      <c r="R252" s="100"/>
    </row>
    <row r="253" spans="1:18" s="97" customFormat="1" ht="20.149999999999999" customHeight="1" x14ac:dyDescent="0.35">
      <c r="A253" s="112"/>
      <c r="B253" s="112"/>
      <c r="C253" s="112"/>
      <c r="D253" s="112"/>
      <c r="E253" s="112"/>
      <c r="F253" s="112"/>
      <c r="G253" s="107">
        <v>201</v>
      </c>
      <c r="H253" s="112"/>
      <c r="I253" s="112"/>
      <c r="J253" s="112"/>
      <c r="K253" s="114"/>
      <c r="L253" s="92"/>
      <c r="M253" s="93"/>
      <c r="N253" s="94"/>
      <c r="O253" s="109"/>
      <c r="P253" s="109"/>
      <c r="Q253" s="109"/>
      <c r="R253" s="100"/>
    </row>
    <row r="254" spans="1:18" s="97" customFormat="1" ht="20.149999999999999" customHeight="1" x14ac:dyDescent="0.35">
      <c r="A254" s="112"/>
      <c r="B254" s="112"/>
      <c r="C254" s="112"/>
      <c r="D254" s="112"/>
      <c r="E254" s="112"/>
      <c r="F254" s="112"/>
      <c r="G254" s="107">
        <v>204</v>
      </c>
      <c r="H254" s="112"/>
      <c r="I254" s="112"/>
      <c r="J254" s="112"/>
      <c r="K254" s="114"/>
      <c r="L254" s="92"/>
      <c r="M254" s="93"/>
      <c r="N254" s="94"/>
      <c r="O254" s="109"/>
      <c r="P254" s="109"/>
      <c r="Q254" s="109"/>
      <c r="R254" s="100"/>
    </row>
    <row r="255" spans="1:18" s="97" customFormat="1" ht="20.149999999999999" customHeight="1" x14ac:dyDescent="0.35">
      <c r="A255" s="112"/>
      <c r="B255" s="112"/>
      <c r="C255" s="112"/>
      <c r="D255" s="112"/>
      <c r="E255" s="112"/>
      <c r="F255" s="112"/>
      <c r="G255" s="107">
        <v>205</v>
      </c>
      <c r="H255" s="112"/>
      <c r="I255" s="112"/>
      <c r="J255" s="112"/>
      <c r="K255" s="114"/>
      <c r="L255" s="92"/>
      <c r="M255" s="93"/>
      <c r="N255" s="94"/>
      <c r="O255" s="109"/>
      <c r="P255" s="109"/>
      <c r="Q255" s="109"/>
      <c r="R255" s="100"/>
    </row>
    <row r="256" spans="1:18" s="97" customFormat="1" ht="20.149999999999999" customHeight="1" x14ac:dyDescent="0.35">
      <c r="A256" s="112"/>
      <c r="B256" s="112"/>
      <c r="C256" s="112"/>
      <c r="D256" s="112"/>
      <c r="E256" s="112"/>
      <c r="F256" s="112"/>
      <c r="G256" s="107">
        <v>211</v>
      </c>
      <c r="H256" s="112"/>
      <c r="I256" s="112"/>
      <c r="J256" s="112"/>
      <c r="K256" s="114"/>
      <c r="L256" s="92"/>
      <c r="M256" s="93"/>
      <c r="N256" s="94"/>
      <c r="O256" s="109"/>
      <c r="P256" s="109"/>
      <c r="Q256" s="109"/>
      <c r="R256" s="100"/>
    </row>
    <row r="257" spans="1:18" s="97" customFormat="1" ht="20.149999999999999" customHeight="1" x14ac:dyDescent="0.35">
      <c r="A257" s="112"/>
      <c r="B257" s="112"/>
      <c r="C257" s="112"/>
      <c r="D257" s="112"/>
      <c r="E257" s="112"/>
      <c r="F257" s="112"/>
      <c r="G257" s="107">
        <v>212</v>
      </c>
      <c r="H257" s="112"/>
      <c r="I257" s="112"/>
      <c r="J257" s="112"/>
      <c r="K257" s="114"/>
      <c r="L257" s="92"/>
      <c r="M257" s="93"/>
      <c r="N257" s="94"/>
      <c r="O257" s="109"/>
      <c r="P257" s="109"/>
      <c r="Q257" s="109"/>
      <c r="R257" s="100"/>
    </row>
    <row r="258" spans="1:18" s="97" customFormat="1" ht="20.149999999999999" customHeight="1" x14ac:dyDescent="0.35">
      <c r="A258" s="112"/>
      <c r="B258" s="112"/>
      <c r="C258" s="112"/>
      <c r="D258" s="112"/>
      <c r="E258" s="112"/>
      <c r="F258" s="112"/>
      <c r="G258" s="107">
        <v>213</v>
      </c>
      <c r="H258" s="112"/>
      <c r="I258" s="112"/>
      <c r="J258" s="112"/>
      <c r="K258" s="114"/>
      <c r="L258" s="92"/>
      <c r="M258" s="93"/>
      <c r="N258" s="94"/>
      <c r="O258" s="109"/>
      <c r="P258" s="109"/>
      <c r="Q258" s="109"/>
      <c r="R258" s="100"/>
    </row>
    <row r="259" spans="1:18" s="97" customFormat="1" ht="20.149999999999999" customHeight="1" x14ac:dyDescent="0.35">
      <c r="A259" s="112"/>
      <c r="B259" s="112"/>
      <c r="C259" s="112"/>
      <c r="D259" s="112"/>
      <c r="E259" s="112"/>
      <c r="F259" s="112"/>
      <c r="G259" s="107">
        <v>214</v>
      </c>
      <c r="H259" s="112"/>
      <c r="I259" s="112"/>
      <c r="J259" s="112"/>
      <c r="K259" s="114"/>
      <c r="L259" s="92"/>
      <c r="M259" s="93"/>
      <c r="N259" s="94"/>
      <c r="O259" s="109"/>
      <c r="P259" s="109"/>
      <c r="Q259" s="109"/>
      <c r="R259" s="100"/>
    </row>
    <row r="260" spans="1:18" s="97" customFormat="1" ht="20.149999999999999" customHeight="1" x14ac:dyDescent="0.35">
      <c r="A260" s="112"/>
      <c r="B260" s="112"/>
      <c r="C260" s="112"/>
      <c r="D260" s="112"/>
      <c r="E260" s="112"/>
      <c r="F260" s="112"/>
      <c r="G260" s="107">
        <v>215</v>
      </c>
      <c r="H260" s="112"/>
      <c r="I260" s="112"/>
      <c r="J260" s="112"/>
      <c r="K260" s="114"/>
      <c r="L260" s="92"/>
      <c r="M260" s="93"/>
      <c r="N260" s="94"/>
      <c r="O260" s="109"/>
      <c r="P260" s="109"/>
      <c r="Q260" s="109"/>
      <c r="R260" s="100"/>
    </row>
    <row r="261" spans="1:18" s="97" customFormat="1" ht="20.149999999999999" customHeight="1" x14ac:dyDescent="0.35">
      <c r="A261" s="112"/>
      <c r="B261" s="112"/>
      <c r="C261" s="112"/>
      <c r="D261" s="112"/>
      <c r="E261" s="112"/>
      <c r="F261" s="112"/>
      <c r="G261" s="107">
        <v>216</v>
      </c>
      <c r="H261" s="112"/>
      <c r="I261" s="112"/>
      <c r="J261" s="112"/>
      <c r="K261" s="114"/>
      <c r="L261" s="92"/>
      <c r="M261" s="93"/>
      <c r="N261" s="94"/>
      <c r="O261" s="109"/>
      <c r="P261" s="109"/>
      <c r="Q261" s="109"/>
      <c r="R261" s="100"/>
    </row>
    <row r="262" spans="1:18" s="135" customFormat="1" ht="20.149999999999999" customHeight="1" x14ac:dyDescent="0.35">
      <c r="A262" s="112"/>
      <c r="B262" s="112"/>
      <c r="C262" s="112"/>
      <c r="D262" s="112"/>
      <c r="E262" s="112"/>
      <c r="F262" s="112"/>
      <c r="G262" s="107">
        <v>217</v>
      </c>
      <c r="H262" s="112"/>
      <c r="I262" s="112"/>
      <c r="J262" s="112"/>
      <c r="K262" s="114"/>
      <c r="L262" s="92"/>
      <c r="M262" s="93"/>
      <c r="N262" s="94"/>
      <c r="O262" s="102"/>
      <c r="P262" s="102"/>
      <c r="Q262" s="102"/>
      <c r="R262" s="134"/>
    </row>
    <row r="263" spans="1:18" s="97" customFormat="1" ht="20.149999999999999" customHeight="1" x14ac:dyDescent="0.35">
      <c r="A263" s="112"/>
      <c r="B263" s="112"/>
      <c r="C263" s="112"/>
      <c r="D263" s="112"/>
      <c r="E263" s="112"/>
      <c r="F263" s="112"/>
      <c r="G263" s="107">
        <v>218</v>
      </c>
      <c r="H263" s="112"/>
      <c r="I263" s="112"/>
      <c r="J263" s="112"/>
      <c r="K263" s="114"/>
      <c r="L263" s="92"/>
      <c r="M263" s="93"/>
      <c r="N263" s="94"/>
      <c r="O263" s="109"/>
      <c r="P263" s="109"/>
      <c r="Q263" s="109"/>
      <c r="R263" s="100"/>
    </row>
    <row r="264" spans="1:18" s="97" customFormat="1" ht="20.149999999999999" customHeight="1" x14ac:dyDescent="0.35">
      <c r="A264" s="112"/>
      <c r="B264" s="112"/>
      <c r="C264" s="112"/>
      <c r="D264" s="112"/>
      <c r="E264" s="112"/>
      <c r="F264" s="112"/>
      <c r="G264" s="107">
        <v>219</v>
      </c>
      <c r="H264" s="112"/>
      <c r="I264" s="112"/>
      <c r="J264" s="112"/>
      <c r="K264" s="114"/>
      <c r="L264" s="92"/>
      <c r="M264" s="93"/>
      <c r="N264" s="94"/>
      <c r="O264" s="109"/>
      <c r="P264" s="109"/>
      <c r="Q264" s="109"/>
      <c r="R264" s="100"/>
    </row>
    <row r="265" spans="1:18" s="97" customFormat="1" ht="20.149999999999999" customHeight="1" x14ac:dyDescent="0.35">
      <c r="A265" s="112"/>
      <c r="B265" s="112"/>
      <c r="C265" s="112"/>
      <c r="D265" s="112"/>
      <c r="E265" s="112"/>
      <c r="F265" s="112"/>
      <c r="G265" s="107">
        <v>220</v>
      </c>
      <c r="H265" s="112"/>
      <c r="I265" s="112"/>
      <c r="J265" s="112"/>
      <c r="K265" s="114"/>
      <c r="L265" s="92"/>
      <c r="M265" s="93"/>
      <c r="N265" s="94"/>
      <c r="O265" s="109"/>
      <c r="P265" s="109"/>
      <c r="Q265" s="109"/>
      <c r="R265" s="100"/>
    </row>
    <row r="266" spans="1:18" s="97" customFormat="1" ht="20.149999999999999" customHeight="1" x14ac:dyDescent="0.35">
      <c r="A266" s="112"/>
      <c r="B266" s="112"/>
      <c r="C266" s="112"/>
      <c r="D266" s="112"/>
      <c r="E266" s="112"/>
      <c r="F266" s="112"/>
      <c r="G266" s="107">
        <v>221</v>
      </c>
      <c r="H266" s="112"/>
      <c r="I266" s="112"/>
      <c r="J266" s="112"/>
      <c r="K266" s="114"/>
      <c r="L266" s="92"/>
      <c r="M266" s="93"/>
      <c r="N266" s="94"/>
      <c r="O266" s="109"/>
      <c r="P266" s="109"/>
      <c r="Q266" s="109"/>
      <c r="R266" s="100"/>
    </row>
    <row r="267" spans="1:18" s="97" customFormat="1" ht="20.149999999999999" customHeight="1" x14ac:dyDescent="0.35">
      <c r="A267" s="112"/>
      <c r="B267" s="112"/>
      <c r="C267" s="112"/>
      <c r="D267" s="112"/>
      <c r="E267" s="112"/>
      <c r="F267" s="112"/>
      <c r="G267" s="107">
        <v>222</v>
      </c>
      <c r="H267" s="112"/>
      <c r="I267" s="112"/>
      <c r="J267" s="112"/>
      <c r="K267" s="114"/>
      <c r="L267" s="92"/>
      <c r="M267" s="93"/>
      <c r="N267" s="94"/>
      <c r="O267" s="109"/>
      <c r="P267" s="109"/>
      <c r="Q267" s="109"/>
      <c r="R267" s="100"/>
    </row>
    <row r="268" spans="1:18" s="97" customFormat="1" ht="20.149999999999999" customHeight="1" x14ac:dyDescent="0.35">
      <c r="A268" s="112"/>
      <c r="B268" s="112"/>
      <c r="C268" s="112"/>
      <c r="D268" s="112"/>
      <c r="E268" s="112"/>
      <c r="F268" s="112"/>
      <c r="G268" s="107">
        <v>223</v>
      </c>
      <c r="H268" s="112"/>
      <c r="I268" s="112"/>
      <c r="J268" s="112"/>
      <c r="K268" s="114"/>
      <c r="L268" s="92"/>
      <c r="M268" s="93"/>
      <c r="N268" s="94"/>
      <c r="O268" s="109"/>
      <c r="P268" s="109"/>
      <c r="Q268" s="109"/>
      <c r="R268" s="100"/>
    </row>
    <row r="269" spans="1:18" s="97" customFormat="1" ht="20.149999999999999" customHeight="1" x14ac:dyDescent="0.35">
      <c r="A269" s="112"/>
      <c r="B269" s="112"/>
      <c r="C269" s="112"/>
      <c r="D269" s="112"/>
      <c r="E269" s="112"/>
      <c r="F269" s="112"/>
      <c r="G269" s="107">
        <v>224</v>
      </c>
      <c r="H269" s="112"/>
      <c r="I269" s="112"/>
      <c r="J269" s="112"/>
      <c r="K269" s="114"/>
      <c r="L269" s="92"/>
      <c r="M269" s="93"/>
      <c r="N269" s="94"/>
      <c r="O269" s="109"/>
      <c r="P269" s="109"/>
      <c r="Q269" s="109"/>
      <c r="R269" s="100"/>
    </row>
    <row r="270" spans="1:18" s="97" customFormat="1" ht="20.149999999999999" customHeight="1" x14ac:dyDescent="0.35">
      <c r="A270" s="112"/>
      <c r="B270" s="112"/>
      <c r="C270" s="112"/>
      <c r="D270" s="112"/>
      <c r="E270" s="112"/>
      <c r="F270" s="112"/>
      <c r="G270" s="107">
        <v>225</v>
      </c>
      <c r="H270" s="112"/>
      <c r="I270" s="112"/>
      <c r="J270" s="112"/>
      <c r="K270" s="114"/>
      <c r="L270" s="92"/>
      <c r="M270" s="93"/>
      <c r="N270" s="94"/>
      <c r="O270" s="109"/>
      <c r="P270" s="109"/>
      <c r="Q270" s="109"/>
      <c r="R270" s="100"/>
    </row>
    <row r="271" spans="1:18" s="97" customFormat="1" ht="20.149999999999999" customHeight="1" x14ac:dyDescent="0.35">
      <c r="A271" s="112"/>
      <c r="B271" s="112"/>
      <c r="C271" s="112"/>
      <c r="D271" s="112"/>
      <c r="E271" s="112"/>
      <c r="F271" s="112"/>
      <c r="G271" s="107">
        <v>226</v>
      </c>
      <c r="H271" s="112"/>
      <c r="I271" s="112"/>
      <c r="J271" s="112"/>
      <c r="K271" s="114"/>
      <c r="L271" s="92"/>
      <c r="M271" s="93"/>
      <c r="N271" s="94"/>
      <c r="O271" s="109"/>
      <c r="P271" s="109"/>
      <c r="Q271" s="109"/>
      <c r="R271" s="100"/>
    </row>
    <row r="272" spans="1:18" s="97" customFormat="1" ht="20.149999999999999" customHeight="1" x14ac:dyDescent="0.35">
      <c r="A272" s="112"/>
      <c r="B272" s="112"/>
      <c r="C272" s="112"/>
      <c r="D272" s="112"/>
      <c r="E272" s="112"/>
      <c r="F272" s="112"/>
      <c r="G272" s="107">
        <v>227</v>
      </c>
      <c r="H272" s="112"/>
      <c r="I272" s="112"/>
      <c r="J272" s="112"/>
      <c r="K272" s="114"/>
      <c r="L272" s="92"/>
      <c r="M272" s="93"/>
      <c r="N272" s="94"/>
      <c r="O272" s="109"/>
      <c r="P272" s="109"/>
      <c r="Q272" s="109"/>
      <c r="R272" s="100"/>
    </row>
    <row r="273" spans="1:18" s="97" customFormat="1" ht="20.149999999999999" customHeight="1" x14ac:dyDescent="0.35">
      <c r="A273" s="112"/>
      <c r="B273" s="112"/>
      <c r="C273" s="112"/>
      <c r="D273" s="112"/>
      <c r="E273" s="112"/>
      <c r="F273" s="112"/>
      <c r="G273" s="107">
        <v>228</v>
      </c>
      <c r="H273" s="112"/>
      <c r="I273" s="112"/>
      <c r="J273" s="112"/>
      <c r="K273" s="114"/>
      <c r="L273" s="92"/>
      <c r="M273" s="93"/>
      <c r="N273" s="94"/>
      <c r="O273" s="109"/>
      <c r="P273" s="109"/>
      <c r="Q273" s="109"/>
      <c r="R273" s="100"/>
    </row>
    <row r="274" spans="1:18" s="97" customFormat="1" ht="20.149999999999999" customHeight="1" x14ac:dyDescent="0.35">
      <c r="A274" s="112"/>
      <c r="B274" s="112"/>
      <c r="C274" s="112"/>
      <c r="D274" s="112"/>
      <c r="E274" s="112"/>
      <c r="F274" s="112"/>
      <c r="G274" s="107">
        <v>229</v>
      </c>
      <c r="H274" s="112"/>
      <c r="I274" s="112"/>
      <c r="J274" s="112"/>
      <c r="K274" s="114"/>
      <c r="L274" s="92"/>
      <c r="M274" s="93"/>
      <c r="N274" s="94"/>
      <c r="O274" s="109"/>
      <c r="P274" s="109"/>
      <c r="Q274" s="109"/>
      <c r="R274" s="100"/>
    </row>
    <row r="275" spans="1:18" s="97" customFormat="1" ht="20.149999999999999" customHeight="1" x14ac:dyDescent="0.35">
      <c r="A275" s="112"/>
      <c r="B275" s="112"/>
      <c r="C275" s="112"/>
      <c r="D275" s="112"/>
      <c r="E275" s="112"/>
      <c r="F275" s="112"/>
      <c r="G275" s="107">
        <v>230</v>
      </c>
      <c r="H275" s="112"/>
      <c r="I275" s="112"/>
      <c r="J275" s="112"/>
      <c r="K275" s="114"/>
      <c r="L275" s="92"/>
      <c r="M275" s="93"/>
      <c r="N275" s="94"/>
      <c r="O275" s="109"/>
      <c r="P275" s="109"/>
      <c r="Q275" s="109"/>
      <c r="R275" s="100"/>
    </row>
    <row r="276" spans="1:18" s="97" customFormat="1" ht="20.149999999999999" customHeight="1" x14ac:dyDescent="0.35">
      <c r="A276" s="112"/>
      <c r="B276" s="112"/>
      <c r="C276" s="112"/>
      <c r="D276" s="112"/>
      <c r="E276" s="112"/>
      <c r="F276" s="112"/>
      <c r="G276" s="107">
        <v>231</v>
      </c>
      <c r="H276" s="112"/>
      <c r="I276" s="112"/>
      <c r="J276" s="112"/>
      <c r="K276" s="114"/>
      <c r="L276" s="92"/>
      <c r="M276" s="93"/>
      <c r="N276" s="94"/>
      <c r="O276" s="109"/>
      <c r="P276" s="109"/>
      <c r="Q276" s="109"/>
      <c r="R276" s="100"/>
    </row>
    <row r="277" spans="1:18" s="97" customFormat="1" ht="20.149999999999999" customHeight="1" x14ac:dyDescent="0.35">
      <c r="A277" s="112"/>
      <c r="B277" s="112"/>
      <c r="C277" s="112"/>
      <c r="D277" s="112"/>
      <c r="E277" s="112"/>
      <c r="F277" s="112"/>
      <c r="G277" s="107">
        <v>232</v>
      </c>
      <c r="H277" s="112"/>
      <c r="I277" s="112"/>
      <c r="J277" s="112"/>
      <c r="K277" s="114"/>
      <c r="L277" s="92"/>
      <c r="M277" s="93"/>
      <c r="N277" s="94"/>
      <c r="O277" s="109"/>
      <c r="P277" s="109"/>
      <c r="Q277" s="109"/>
      <c r="R277" s="100"/>
    </row>
    <row r="278" spans="1:18" s="97" customFormat="1" ht="20.149999999999999" customHeight="1" x14ac:dyDescent="0.35">
      <c r="A278" s="112"/>
      <c r="B278" s="112"/>
      <c r="C278" s="112"/>
      <c r="D278" s="112"/>
      <c r="E278" s="112"/>
      <c r="F278" s="112"/>
      <c r="G278" s="107">
        <v>233</v>
      </c>
      <c r="H278" s="112"/>
      <c r="I278" s="112"/>
      <c r="J278" s="112"/>
      <c r="K278" s="114"/>
      <c r="L278" s="92"/>
      <c r="M278" s="93"/>
      <c r="N278" s="94"/>
      <c r="O278" s="109"/>
      <c r="P278" s="109"/>
      <c r="Q278" s="109"/>
      <c r="R278" s="100"/>
    </row>
    <row r="279" spans="1:18" s="97" customFormat="1" ht="20.149999999999999" customHeight="1" x14ac:dyDescent="0.35">
      <c r="A279" s="112"/>
      <c r="B279" s="112"/>
      <c r="C279" s="112"/>
      <c r="D279" s="112"/>
      <c r="E279" s="112"/>
      <c r="F279" s="112"/>
      <c r="G279" s="107">
        <v>234</v>
      </c>
      <c r="H279" s="112"/>
      <c r="I279" s="112"/>
      <c r="J279" s="112"/>
      <c r="K279" s="114"/>
      <c r="L279" s="92"/>
      <c r="M279" s="93"/>
      <c r="N279" s="94"/>
      <c r="O279" s="109"/>
      <c r="P279" s="109"/>
      <c r="Q279" s="109"/>
      <c r="R279" s="100"/>
    </row>
    <row r="280" spans="1:18" s="97" customFormat="1" ht="20.149999999999999" customHeight="1" x14ac:dyDescent="0.35">
      <c r="A280" s="112"/>
      <c r="B280" s="112"/>
      <c r="C280" s="112"/>
      <c r="D280" s="112"/>
      <c r="E280" s="112"/>
      <c r="F280" s="112"/>
      <c r="G280" s="107">
        <v>235</v>
      </c>
      <c r="H280" s="112"/>
      <c r="I280" s="112"/>
      <c r="J280" s="112"/>
      <c r="K280" s="114"/>
      <c r="L280" s="92"/>
      <c r="M280" s="93"/>
      <c r="N280" s="94"/>
      <c r="O280" s="109"/>
      <c r="P280" s="109"/>
      <c r="Q280" s="109"/>
      <c r="R280" s="100"/>
    </row>
    <row r="281" spans="1:18" s="97" customFormat="1" ht="20.149999999999999" customHeight="1" x14ac:dyDescent="0.35">
      <c r="A281" s="112"/>
      <c r="B281" s="112"/>
      <c r="C281" s="112"/>
      <c r="D281" s="112"/>
      <c r="E281" s="112"/>
      <c r="F281" s="112"/>
      <c r="G281" s="107">
        <v>236</v>
      </c>
      <c r="H281" s="112"/>
      <c r="I281" s="112"/>
      <c r="J281" s="112"/>
      <c r="K281" s="114"/>
      <c r="L281" s="92"/>
      <c r="M281" s="93"/>
      <c r="N281" s="94"/>
      <c r="O281" s="109"/>
      <c r="P281" s="109"/>
      <c r="Q281" s="109"/>
      <c r="R281" s="100"/>
    </row>
    <row r="282" spans="1:18" s="97" customFormat="1" ht="20.149999999999999" customHeight="1" x14ac:dyDescent="0.35">
      <c r="A282" s="112"/>
      <c r="B282" s="112"/>
      <c r="C282" s="112"/>
      <c r="D282" s="112"/>
      <c r="E282" s="112"/>
      <c r="F282" s="112"/>
      <c r="G282" s="107">
        <v>237</v>
      </c>
      <c r="H282" s="112"/>
      <c r="I282" s="112"/>
      <c r="J282" s="112"/>
      <c r="K282" s="114"/>
      <c r="L282" s="92"/>
      <c r="M282" s="93"/>
      <c r="N282" s="94"/>
      <c r="O282" s="109"/>
      <c r="P282" s="109"/>
      <c r="Q282" s="109"/>
      <c r="R282" s="100"/>
    </row>
    <row r="283" spans="1:18" s="97" customFormat="1" ht="20.149999999999999" customHeight="1" x14ac:dyDescent="0.35">
      <c r="A283" s="112"/>
      <c r="B283" s="112"/>
      <c r="C283" s="112"/>
      <c r="D283" s="112"/>
      <c r="E283" s="112"/>
      <c r="F283" s="112"/>
      <c r="G283" s="107">
        <v>238</v>
      </c>
      <c r="H283" s="112"/>
      <c r="I283" s="112"/>
      <c r="J283" s="112"/>
      <c r="K283" s="114"/>
      <c r="L283" s="92"/>
      <c r="M283" s="93"/>
      <c r="N283" s="94"/>
      <c r="O283" s="109"/>
      <c r="P283" s="109"/>
      <c r="Q283" s="109"/>
      <c r="R283" s="100"/>
    </row>
    <row r="284" spans="1:18" s="97" customFormat="1" ht="20.149999999999999" customHeight="1" x14ac:dyDescent="0.35">
      <c r="A284" s="112"/>
      <c r="B284" s="112"/>
      <c r="C284" s="112"/>
      <c r="D284" s="112"/>
      <c r="E284" s="112"/>
      <c r="F284" s="112"/>
      <c r="G284" s="107">
        <v>239</v>
      </c>
      <c r="H284" s="112"/>
      <c r="I284" s="112"/>
      <c r="J284" s="112"/>
      <c r="K284" s="114"/>
      <c r="L284" s="92"/>
      <c r="M284" s="93"/>
      <c r="N284" s="94"/>
      <c r="O284" s="109"/>
      <c r="P284" s="109"/>
      <c r="Q284" s="109"/>
      <c r="R284" s="100"/>
    </row>
    <row r="285" spans="1:18" s="97" customFormat="1" ht="20.149999999999999" customHeight="1" x14ac:dyDescent="0.35">
      <c r="A285" s="112"/>
      <c r="B285" s="112"/>
      <c r="C285" s="112"/>
      <c r="D285" s="112"/>
      <c r="E285" s="112"/>
      <c r="F285" s="112"/>
      <c r="G285" s="107">
        <v>240</v>
      </c>
      <c r="H285" s="112"/>
      <c r="I285" s="112"/>
      <c r="J285" s="112"/>
      <c r="K285" s="114"/>
      <c r="L285" s="92"/>
      <c r="M285" s="93"/>
      <c r="N285" s="94"/>
      <c r="O285" s="109"/>
      <c r="P285" s="109"/>
      <c r="Q285" s="109"/>
      <c r="R285" s="100"/>
    </row>
    <row r="286" spans="1:18" s="97" customFormat="1" ht="20.149999999999999" customHeight="1" x14ac:dyDescent="0.35">
      <c r="A286" s="112"/>
      <c r="B286" s="112"/>
      <c r="C286" s="112"/>
      <c r="D286" s="112"/>
      <c r="E286" s="112"/>
      <c r="F286" s="112"/>
      <c r="G286" s="107">
        <v>241</v>
      </c>
      <c r="H286" s="112"/>
      <c r="I286" s="112"/>
      <c r="J286" s="112"/>
      <c r="K286" s="114"/>
      <c r="L286" s="92"/>
      <c r="M286" s="93"/>
      <c r="N286" s="94"/>
      <c r="O286" s="109"/>
      <c r="P286" s="109"/>
      <c r="Q286" s="109"/>
      <c r="R286" s="100"/>
    </row>
    <row r="287" spans="1:18" s="97" customFormat="1" ht="20.149999999999999" customHeight="1" x14ac:dyDescent="0.35">
      <c r="A287" s="112"/>
      <c r="B287" s="112"/>
      <c r="C287" s="112"/>
      <c r="D287" s="112"/>
      <c r="E287" s="112"/>
      <c r="F287" s="112"/>
      <c r="G287" s="107">
        <v>242</v>
      </c>
      <c r="H287" s="112"/>
      <c r="I287" s="112"/>
      <c r="J287" s="112"/>
      <c r="K287" s="114"/>
      <c r="L287" s="92"/>
      <c r="M287" s="93"/>
      <c r="N287" s="94"/>
      <c r="O287" s="109"/>
      <c r="P287" s="109"/>
      <c r="Q287" s="109"/>
      <c r="R287" s="100"/>
    </row>
    <row r="288" spans="1:18" s="97" customFormat="1" ht="20.149999999999999" customHeight="1" x14ac:dyDescent="0.35">
      <c r="A288" s="112"/>
      <c r="B288" s="112"/>
      <c r="C288" s="112"/>
      <c r="D288" s="112"/>
      <c r="E288" s="112"/>
      <c r="F288" s="112"/>
      <c r="G288" s="107">
        <v>243</v>
      </c>
      <c r="H288" s="112"/>
      <c r="I288" s="112"/>
      <c r="J288" s="112"/>
      <c r="K288" s="114"/>
      <c r="L288" s="92"/>
      <c r="M288" s="93"/>
      <c r="N288" s="94"/>
      <c r="O288" s="109"/>
      <c r="P288" s="109"/>
      <c r="Q288" s="109"/>
      <c r="R288" s="100"/>
    </row>
    <row r="289" spans="1:18" s="97" customFormat="1" ht="20.149999999999999" customHeight="1" x14ac:dyDescent="0.35">
      <c r="A289" s="112"/>
      <c r="B289" s="112"/>
      <c r="C289" s="112"/>
      <c r="D289" s="112"/>
      <c r="E289" s="112"/>
      <c r="F289" s="112"/>
      <c r="G289" s="107">
        <v>244</v>
      </c>
      <c r="H289" s="112"/>
      <c r="I289" s="112"/>
      <c r="J289" s="112"/>
      <c r="K289" s="114"/>
      <c r="L289" s="92"/>
      <c r="M289" s="93"/>
      <c r="N289" s="94"/>
      <c r="O289" s="109"/>
      <c r="P289" s="109"/>
      <c r="Q289" s="109"/>
      <c r="R289" s="100"/>
    </row>
    <row r="290" spans="1:18" s="97" customFormat="1" ht="20.149999999999999" customHeight="1" x14ac:dyDescent="0.35">
      <c r="A290" s="112"/>
      <c r="B290" s="112"/>
      <c r="C290" s="112"/>
      <c r="D290" s="112"/>
      <c r="E290" s="112"/>
      <c r="F290" s="112"/>
      <c r="G290" s="107">
        <v>245</v>
      </c>
      <c r="H290" s="112"/>
      <c r="I290" s="112"/>
      <c r="J290" s="112"/>
      <c r="K290" s="114"/>
      <c r="L290" s="92"/>
      <c r="M290" s="93"/>
      <c r="N290" s="94"/>
      <c r="O290" s="109"/>
      <c r="P290" s="109"/>
      <c r="Q290" s="109"/>
      <c r="R290" s="100"/>
    </row>
    <row r="291" spans="1:18" s="97" customFormat="1" ht="20.149999999999999" customHeight="1" x14ac:dyDescent="0.35">
      <c r="A291" s="112"/>
      <c r="B291" s="112"/>
      <c r="C291" s="112"/>
      <c r="D291" s="112"/>
      <c r="E291" s="112"/>
      <c r="F291" s="112"/>
      <c r="G291" s="107">
        <v>246</v>
      </c>
      <c r="H291" s="112"/>
      <c r="I291" s="112"/>
      <c r="J291" s="112"/>
      <c r="K291" s="114"/>
      <c r="L291" s="92"/>
      <c r="M291" s="93"/>
      <c r="N291" s="94"/>
      <c r="O291" s="109"/>
      <c r="P291" s="109"/>
      <c r="Q291" s="109"/>
      <c r="R291" s="100"/>
    </row>
    <row r="292" spans="1:18" s="97" customFormat="1" ht="20.149999999999999" customHeight="1" x14ac:dyDescent="0.35">
      <c r="A292" s="112"/>
      <c r="B292" s="112"/>
      <c r="C292" s="112"/>
      <c r="D292" s="112"/>
      <c r="E292" s="112"/>
      <c r="F292" s="112"/>
      <c r="G292" s="107">
        <v>247</v>
      </c>
      <c r="H292" s="112"/>
      <c r="I292" s="112"/>
      <c r="J292" s="112"/>
      <c r="K292" s="114"/>
      <c r="L292" s="92"/>
      <c r="M292" s="93"/>
      <c r="N292" s="94"/>
      <c r="O292" s="109"/>
      <c r="P292" s="109"/>
      <c r="Q292" s="109"/>
      <c r="R292" s="100"/>
    </row>
    <row r="293" spans="1:18" s="97" customFormat="1" ht="20.149999999999999" customHeight="1" x14ac:dyDescent="0.35">
      <c r="A293" s="112"/>
      <c r="B293" s="112"/>
      <c r="C293" s="112"/>
      <c r="D293" s="112"/>
      <c r="E293" s="112"/>
      <c r="F293" s="112"/>
      <c r="G293" s="107">
        <v>248</v>
      </c>
      <c r="H293" s="112"/>
      <c r="I293" s="112"/>
      <c r="J293" s="112"/>
      <c r="K293" s="114"/>
      <c r="L293" s="92"/>
      <c r="M293" s="93"/>
      <c r="N293" s="94"/>
      <c r="O293" s="109"/>
      <c r="P293" s="109"/>
      <c r="Q293" s="109"/>
      <c r="R293" s="100"/>
    </row>
    <row r="294" spans="1:18" s="97" customFormat="1" ht="20.149999999999999" customHeight="1" x14ac:dyDescent="0.35">
      <c r="A294" s="112"/>
      <c r="B294" s="112"/>
      <c r="C294" s="112"/>
      <c r="D294" s="112"/>
      <c r="E294" s="112"/>
      <c r="F294" s="112"/>
      <c r="G294" s="107">
        <v>249</v>
      </c>
      <c r="H294" s="112"/>
      <c r="I294" s="112"/>
      <c r="J294" s="112"/>
      <c r="K294" s="114"/>
      <c r="L294" s="92"/>
      <c r="M294" s="93"/>
      <c r="N294" s="94"/>
      <c r="O294" s="109"/>
      <c r="P294" s="109"/>
      <c r="Q294" s="109"/>
      <c r="R294" s="100"/>
    </row>
    <row r="295" spans="1:18" s="97" customFormat="1" ht="20.149999999999999" customHeight="1" x14ac:dyDescent="0.35">
      <c r="A295" s="112"/>
      <c r="B295" s="112"/>
      <c r="C295" s="112"/>
      <c r="D295" s="112"/>
      <c r="E295" s="112"/>
      <c r="F295" s="112"/>
      <c r="G295" s="107">
        <v>250</v>
      </c>
      <c r="H295" s="112"/>
      <c r="I295" s="112"/>
      <c r="J295" s="112"/>
      <c r="K295" s="114"/>
      <c r="L295" s="92"/>
      <c r="M295" s="93"/>
      <c r="N295" s="94"/>
      <c r="O295" s="109"/>
      <c r="P295" s="109"/>
      <c r="Q295" s="109"/>
      <c r="R295" s="100"/>
    </row>
    <row r="296" spans="1:18" s="97" customFormat="1" ht="20.149999999999999" customHeight="1" x14ac:dyDescent="0.35">
      <c r="A296" s="112"/>
      <c r="B296" s="112"/>
      <c r="C296" s="112"/>
      <c r="D296" s="112"/>
      <c r="E296" s="112"/>
      <c r="F296" s="112"/>
      <c r="G296" s="107">
        <v>251</v>
      </c>
      <c r="H296" s="112"/>
      <c r="I296" s="112"/>
      <c r="J296" s="112"/>
      <c r="K296" s="114"/>
      <c r="L296" s="92"/>
      <c r="M296" s="93"/>
      <c r="N296" s="94"/>
      <c r="O296" s="109"/>
      <c r="P296" s="109"/>
      <c r="Q296" s="109"/>
      <c r="R296" s="100"/>
    </row>
    <row r="297" spans="1:18" s="97" customFormat="1" ht="20.149999999999999" customHeight="1" x14ac:dyDescent="0.35">
      <c r="A297" s="112"/>
      <c r="B297" s="112"/>
      <c r="C297" s="112"/>
      <c r="D297" s="112"/>
      <c r="E297" s="112"/>
      <c r="F297" s="112"/>
      <c r="G297" s="107">
        <v>252</v>
      </c>
      <c r="H297" s="112"/>
      <c r="I297" s="112"/>
      <c r="J297" s="112"/>
      <c r="K297" s="114"/>
      <c r="L297" s="92"/>
      <c r="M297" s="93"/>
      <c r="N297" s="94"/>
      <c r="O297" s="109"/>
      <c r="P297" s="109"/>
      <c r="Q297" s="109"/>
      <c r="R297" s="100"/>
    </row>
    <row r="298" spans="1:18" s="97" customFormat="1" ht="20.149999999999999" customHeight="1" x14ac:dyDescent="0.35">
      <c r="A298" s="112"/>
      <c r="B298" s="112"/>
      <c r="C298" s="112"/>
      <c r="D298" s="112"/>
      <c r="E298" s="112"/>
      <c r="F298" s="112"/>
      <c r="G298" s="107">
        <v>253</v>
      </c>
      <c r="H298" s="112"/>
      <c r="I298" s="112"/>
      <c r="J298" s="112"/>
      <c r="K298" s="114"/>
      <c r="L298" s="92"/>
      <c r="M298" s="93"/>
      <c r="N298" s="94"/>
      <c r="O298" s="109"/>
      <c r="P298" s="109"/>
      <c r="Q298" s="109"/>
      <c r="R298" s="100"/>
    </row>
    <row r="299" spans="1:18" s="97" customFormat="1" ht="20.149999999999999" customHeight="1" x14ac:dyDescent="0.35">
      <c r="A299" s="112"/>
      <c r="B299" s="112"/>
      <c r="C299" s="112"/>
      <c r="D299" s="112"/>
      <c r="E299" s="112"/>
      <c r="F299" s="112"/>
      <c r="G299" s="107">
        <v>254</v>
      </c>
      <c r="H299" s="112"/>
      <c r="I299" s="112"/>
      <c r="J299" s="112"/>
      <c r="K299" s="114"/>
      <c r="L299" s="92"/>
      <c r="M299" s="93"/>
      <c r="N299" s="94"/>
      <c r="O299" s="109"/>
      <c r="P299" s="109"/>
      <c r="Q299" s="109"/>
      <c r="R299" s="100"/>
    </row>
    <row r="300" spans="1:18" s="97" customFormat="1" ht="20.149999999999999" customHeight="1" x14ac:dyDescent="0.35">
      <c r="A300" s="112"/>
      <c r="B300" s="112"/>
      <c r="C300" s="112"/>
      <c r="D300" s="112"/>
      <c r="E300" s="112"/>
      <c r="F300" s="112"/>
      <c r="G300" s="107">
        <v>255</v>
      </c>
      <c r="H300" s="112"/>
      <c r="I300" s="112"/>
      <c r="J300" s="112"/>
      <c r="K300" s="114"/>
      <c r="L300" s="92"/>
      <c r="M300" s="93"/>
      <c r="N300" s="94"/>
      <c r="O300" s="109"/>
      <c r="P300" s="109"/>
      <c r="Q300" s="109"/>
      <c r="R300" s="100"/>
    </row>
    <row r="301" spans="1:18" s="97" customFormat="1" ht="20.149999999999999" customHeight="1" x14ac:dyDescent="0.35">
      <c r="A301" s="112"/>
      <c r="B301" s="112"/>
      <c r="C301" s="112"/>
      <c r="D301" s="112"/>
      <c r="E301" s="112"/>
      <c r="F301" s="112"/>
      <c r="G301" s="107">
        <v>256</v>
      </c>
      <c r="H301" s="112"/>
      <c r="I301" s="112"/>
      <c r="J301" s="112"/>
      <c r="K301" s="114"/>
      <c r="L301" s="92"/>
      <c r="M301" s="93"/>
      <c r="N301" s="94"/>
      <c r="O301" s="109"/>
      <c r="P301" s="109"/>
      <c r="Q301" s="109"/>
      <c r="R301" s="100"/>
    </row>
    <row r="302" spans="1:18" s="97" customFormat="1" ht="20.149999999999999" customHeight="1" x14ac:dyDescent="0.35">
      <c r="A302" s="112"/>
      <c r="B302" s="112"/>
      <c r="C302" s="112"/>
      <c r="D302" s="112"/>
      <c r="E302" s="112"/>
      <c r="F302" s="112"/>
      <c r="G302" s="107">
        <v>257</v>
      </c>
      <c r="H302" s="112"/>
      <c r="I302" s="112"/>
      <c r="J302" s="112"/>
      <c r="K302" s="114"/>
      <c r="L302" s="92"/>
      <c r="M302" s="93"/>
      <c r="N302" s="94"/>
      <c r="O302" s="109"/>
      <c r="P302" s="109"/>
      <c r="Q302" s="109"/>
      <c r="R302" s="100"/>
    </row>
    <row r="303" spans="1:18" s="97" customFormat="1" ht="20.149999999999999" customHeight="1" x14ac:dyDescent="0.35">
      <c r="A303" s="112"/>
      <c r="B303" s="112"/>
      <c r="C303" s="112"/>
      <c r="D303" s="112"/>
      <c r="E303" s="112"/>
      <c r="F303" s="112"/>
      <c r="G303" s="107">
        <v>258</v>
      </c>
      <c r="H303" s="112"/>
      <c r="I303" s="112"/>
      <c r="J303" s="112"/>
      <c r="K303" s="114"/>
      <c r="L303" s="92"/>
      <c r="M303" s="93"/>
      <c r="N303" s="94"/>
      <c r="O303" s="109"/>
      <c r="P303" s="109"/>
      <c r="Q303" s="109"/>
      <c r="R303" s="100"/>
    </row>
    <row r="304" spans="1:18" s="97" customFormat="1" ht="20.149999999999999" customHeight="1" x14ac:dyDescent="0.35">
      <c r="A304" s="128"/>
      <c r="B304" s="128"/>
      <c r="C304" s="128"/>
      <c r="D304" s="128"/>
      <c r="E304" s="128"/>
      <c r="F304" s="128"/>
      <c r="G304" s="136">
        <v>259</v>
      </c>
      <c r="H304" s="128"/>
      <c r="I304" s="128"/>
      <c r="J304" s="128"/>
      <c r="K304" s="130"/>
      <c r="L304" s="131"/>
      <c r="M304" s="132"/>
      <c r="N304" s="133"/>
      <c r="O304" s="109"/>
      <c r="P304" s="109"/>
      <c r="Q304" s="109"/>
      <c r="R304" s="100"/>
    </row>
    <row r="305" spans="1:18" s="97" customFormat="1" ht="20.149999999999999" customHeight="1" x14ac:dyDescent="0.35">
      <c r="A305" s="112"/>
      <c r="B305" s="112"/>
      <c r="C305" s="112"/>
      <c r="D305" s="112"/>
      <c r="E305" s="112"/>
      <c r="F305" s="112"/>
      <c r="G305" s="107">
        <v>260</v>
      </c>
      <c r="H305" s="112"/>
      <c r="I305" s="112"/>
      <c r="J305" s="112"/>
      <c r="K305" s="114"/>
      <c r="L305" s="92"/>
      <c r="M305" s="93"/>
      <c r="N305" s="94"/>
      <c r="O305" s="109"/>
      <c r="P305" s="109"/>
      <c r="Q305" s="109"/>
      <c r="R305" s="100"/>
    </row>
    <row r="306" spans="1:18" s="97" customFormat="1" ht="20.149999999999999" customHeight="1" x14ac:dyDescent="0.35">
      <c r="A306" s="112"/>
      <c r="B306" s="112"/>
      <c r="C306" s="112"/>
      <c r="D306" s="112"/>
      <c r="E306" s="112"/>
      <c r="F306" s="112"/>
      <c r="G306" s="107">
        <v>261</v>
      </c>
      <c r="H306" s="112"/>
      <c r="I306" s="112"/>
      <c r="J306" s="112"/>
      <c r="K306" s="114"/>
      <c r="L306" s="92"/>
      <c r="M306" s="93"/>
      <c r="N306" s="94"/>
      <c r="O306" s="109"/>
      <c r="P306" s="109"/>
      <c r="Q306" s="109"/>
      <c r="R306" s="100"/>
    </row>
    <row r="307" spans="1:18" s="97" customFormat="1" ht="20.149999999999999" customHeight="1" x14ac:dyDescent="0.35">
      <c r="A307" s="112"/>
      <c r="B307" s="112"/>
      <c r="C307" s="112"/>
      <c r="D307" s="112"/>
      <c r="E307" s="112"/>
      <c r="F307" s="112"/>
      <c r="G307" s="107">
        <v>262</v>
      </c>
      <c r="H307" s="112"/>
      <c r="I307" s="112"/>
      <c r="J307" s="112"/>
      <c r="K307" s="114"/>
      <c r="L307" s="92"/>
      <c r="M307" s="93"/>
      <c r="N307" s="94"/>
      <c r="O307" s="109"/>
      <c r="P307" s="109"/>
      <c r="Q307" s="109"/>
      <c r="R307" s="100"/>
    </row>
    <row r="308" spans="1:18" s="97" customFormat="1" ht="20.149999999999999" customHeight="1" x14ac:dyDescent="0.35">
      <c r="A308" s="112"/>
      <c r="B308" s="112"/>
      <c r="C308" s="112"/>
      <c r="D308" s="112"/>
      <c r="E308" s="112"/>
      <c r="F308" s="112"/>
      <c r="G308" s="107">
        <v>263</v>
      </c>
      <c r="H308" s="112"/>
      <c r="I308" s="112"/>
      <c r="J308" s="112"/>
      <c r="K308" s="114"/>
      <c r="L308" s="92"/>
      <c r="M308" s="93"/>
      <c r="N308" s="94"/>
      <c r="O308" s="109"/>
      <c r="P308" s="109"/>
      <c r="Q308" s="109"/>
      <c r="R308" s="100"/>
    </row>
    <row r="309" spans="1:18" s="97" customFormat="1" ht="20.149999999999999" customHeight="1" x14ac:dyDescent="0.35">
      <c r="A309" s="112"/>
      <c r="B309" s="112"/>
      <c r="C309" s="112"/>
      <c r="D309" s="112"/>
      <c r="E309" s="112"/>
      <c r="F309" s="112"/>
      <c r="G309" s="107">
        <v>264</v>
      </c>
      <c r="H309" s="112"/>
      <c r="I309" s="112"/>
      <c r="J309" s="112"/>
      <c r="K309" s="114"/>
      <c r="L309" s="92"/>
      <c r="M309" s="93"/>
      <c r="N309" s="94"/>
      <c r="O309" s="109"/>
      <c r="P309" s="109"/>
      <c r="Q309" s="109"/>
      <c r="R309" s="100"/>
    </row>
    <row r="310" spans="1:18" s="97" customFormat="1" ht="20.149999999999999" customHeight="1" x14ac:dyDescent="0.35">
      <c r="A310" s="112"/>
      <c r="B310" s="112"/>
      <c r="C310" s="112"/>
      <c r="D310" s="112"/>
      <c r="E310" s="112"/>
      <c r="F310" s="112"/>
      <c r="G310" s="107">
        <v>265</v>
      </c>
      <c r="H310" s="112"/>
      <c r="I310" s="112"/>
      <c r="J310" s="112"/>
      <c r="K310" s="114"/>
      <c r="L310" s="92"/>
      <c r="M310" s="93"/>
      <c r="N310" s="94"/>
      <c r="O310" s="109"/>
      <c r="P310" s="109"/>
      <c r="Q310" s="109"/>
      <c r="R310" s="100"/>
    </row>
    <row r="311" spans="1:18" s="97" customFormat="1" ht="20.149999999999999" customHeight="1" x14ac:dyDescent="0.35">
      <c r="A311" s="112"/>
      <c r="B311" s="112"/>
      <c r="C311" s="112"/>
      <c r="D311" s="112"/>
      <c r="E311" s="112"/>
      <c r="F311" s="112"/>
      <c r="G311" s="107">
        <v>266</v>
      </c>
      <c r="H311" s="112"/>
      <c r="I311" s="112"/>
      <c r="J311" s="112"/>
      <c r="K311" s="114"/>
      <c r="L311" s="92"/>
      <c r="M311" s="93"/>
      <c r="N311" s="94"/>
      <c r="O311" s="109"/>
      <c r="P311" s="109"/>
      <c r="Q311" s="109"/>
      <c r="R311" s="100"/>
    </row>
    <row r="312" spans="1:18" s="97" customFormat="1" ht="20.149999999999999" customHeight="1" x14ac:dyDescent="0.35">
      <c r="A312" s="112"/>
      <c r="B312" s="112"/>
      <c r="C312" s="112"/>
      <c r="D312" s="112"/>
      <c r="E312" s="112"/>
      <c r="F312" s="112"/>
      <c r="G312" s="107">
        <v>267</v>
      </c>
      <c r="H312" s="112"/>
      <c r="I312" s="112"/>
      <c r="J312" s="112"/>
      <c r="K312" s="114"/>
      <c r="L312" s="92"/>
      <c r="M312" s="93"/>
      <c r="N312" s="94"/>
      <c r="O312" s="109"/>
      <c r="P312" s="109"/>
      <c r="Q312" s="109"/>
      <c r="R312" s="100"/>
    </row>
    <row r="313" spans="1:18" s="97" customFormat="1" ht="20.149999999999999" customHeight="1" x14ac:dyDescent="0.35">
      <c r="A313" s="112"/>
      <c r="B313" s="112"/>
      <c r="C313" s="112"/>
      <c r="D313" s="112"/>
      <c r="E313" s="112"/>
      <c r="F313" s="112"/>
      <c r="G313" s="107">
        <v>268</v>
      </c>
      <c r="H313" s="112"/>
      <c r="I313" s="112"/>
      <c r="J313" s="112"/>
      <c r="K313" s="114"/>
      <c r="L313" s="92"/>
      <c r="M313" s="93"/>
      <c r="N313" s="94"/>
      <c r="O313" s="109"/>
      <c r="P313" s="109"/>
      <c r="Q313" s="109"/>
      <c r="R313" s="100"/>
    </row>
    <row r="314" spans="1:18" s="97" customFormat="1" ht="20.149999999999999" customHeight="1" x14ac:dyDescent="0.35">
      <c r="A314" s="112"/>
      <c r="B314" s="112"/>
      <c r="C314" s="112"/>
      <c r="D314" s="112"/>
      <c r="E314" s="112"/>
      <c r="F314" s="112"/>
      <c r="G314" s="107">
        <v>269</v>
      </c>
      <c r="H314" s="112"/>
      <c r="I314" s="112"/>
      <c r="J314" s="112"/>
      <c r="K314" s="114"/>
      <c r="L314" s="92"/>
      <c r="M314" s="93"/>
      <c r="N314" s="94"/>
      <c r="O314" s="109"/>
      <c r="P314" s="109"/>
      <c r="Q314" s="109"/>
      <c r="R314" s="100"/>
    </row>
    <row r="315" spans="1:18" s="97" customFormat="1" ht="20.149999999999999" customHeight="1" x14ac:dyDescent="0.35">
      <c r="A315" s="112"/>
      <c r="B315" s="112"/>
      <c r="C315" s="112"/>
      <c r="D315" s="112"/>
      <c r="E315" s="112"/>
      <c r="F315" s="112"/>
      <c r="G315" s="107">
        <v>270</v>
      </c>
      <c r="H315" s="112"/>
      <c r="I315" s="112"/>
      <c r="J315" s="112"/>
      <c r="K315" s="114"/>
      <c r="L315" s="92"/>
      <c r="M315" s="93"/>
      <c r="N315" s="94"/>
      <c r="O315" s="109"/>
      <c r="P315" s="109"/>
      <c r="Q315" s="109"/>
      <c r="R315" s="100"/>
    </row>
    <row r="316" spans="1:18" s="97" customFormat="1" ht="20.149999999999999" customHeight="1" x14ac:dyDescent="0.35">
      <c r="A316" s="112"/>
      <c r="B316" s="112"/>
      <c r="C316" s="112"/>
      <c r="D316" s="112"/>
      <c r="E316" s="112"/>
      <c r="F316" s="112"/>
      <c r="G316" s="107">
        <v>271</v>
      </c>
      <c r="H316" s="112"/>
      <c r="I316" s="112"/>
      <c r="J316" s="112"/>
      <c r="K316" s="114"/>
      <c r="L316" s="92"/>
      <c r="M316" s="93"/>
      <c r="N316" s="94"/>
      <c r="O316" s="109"/>
      <c r="P316" s="109"/>
      <c r="Q316" s="109"/>
      <c r="R316" s="100"/>
    </row>
    <row r="317" spans="1:18" s="97" customFormat="1" ht="20.149999999999999" customHeight="1" x14ac:dyDescent="0.35">
      <c r="A317" s="112"/>
      <c r="B317" s="112"/>
      <c r="C317" s="112"/>
      <c r="D317" s="112"/>
      <c r="E317" s="112"/>
      <c r="F317" s="112"/>
      <c r="G317" s="107">
        <v>272</v>
      </c>
      <c r="H317" s="112"/>
      <c r="I317" s="112"/>
      <c r="J317" s="112"/>
      <c r="K317" s="114"/>
      <c r="L317" s="92"/>
      <c r="M317" s="93"/>
      <c r="N317" s="94"/>
      <c r="O317" s="109"/>
      <c r="P317" s="109"/>
      <c r="Q317" s="109"/>
      <c r="R317" s="100"/>
    </row>
    <row r="318" spans="1:18" s="97" customFormat="1" ht="20.149999999999999" customHeight="1" x14ac:dyDescent="0.35">
      <c r="A318" s="112"/>
      <c r="B318" s="112"/>
      <c r="C318" s="112"/>
      <c r="D318" s="112"/>
      <c r="E318" s="112"/>
      <c r="F318" s="112"/>
      <c r="G318" s="107">
        <v>273</v>
      </c>
      <c r="H318" s="112"/>
      <c r="I318" s="112"/>
      <c r="J318" s="112"/>
      <c r="K318" s="114"/>
      <c r="L318" s="92"/>
      <c r="M318" s="93"/>
      <c r="N318" s="94"/>
      <c r="O318" s="109"/>
      <c r="P318" s="109"/>
      <c r="Q318" s="109"/>
      <c r="R318" s="100"/>
    </row>
    <row r="319" spans="1:18" s="97" customFormat="1" ht="20.149999999999999" customHeight="1" x14ac:dyDescent="0.35">
      <c r="A319" s="112"/>
      <c r="B319" s="112"/>
      <c r="C319" s="112"/>
      <c r="D319" s="112"/>
      <c r="E319" s="112"/>
      <c r="F319" s="112"/>
      <c r="G319" s="107">
        <v>274</v>
      </c>
      <c r="H319" s="112"/>
      <c r="I319" s="112"/>
      <c r="J319" s="112"/>
      <c r="K319" s="114"/>
      <c r="L319" s="92"/>
      <c r="M319" s="93"/>
      <c r="N319" s="94"/>
      <c r="O319" s="109"/>
      <c r="P319" s="109"/>
      <c r="Q319" s="109"/>
      <c r="R319" s="100"/>
    </row>
    <row r="320" spans="1:18" s="97" customFormat="1" ht="20.149999999999999" customHeight="1" x14ac:dyDescent="0.35">
      <c r="A320" s="112"/>
      <c r="B320" s="112"/>
      <c r="C320" s="112"/>
      <c r="D320" s="112"/>
      <c r="E320" s="112"/>
      <c r="F320" s="112"/>
      <c r="G320" s="107">
        <v>275</v>
      </c>
      <c r="H320" s="112"/>
      <c r="I320" s="112"/>
      <c r="J320" s="112"/>
      <c r="K320" s="114"/>
      <c r="L320" s="92"/>
      <c r="M320" s="93"/>
      <c r="N320" s="94"/>
      <c r="O320" s="109"/>
      <c r="P320" s="109"/>
      <c r="Q320" s="109"/>
      <c r="R320" s="100"/>
    </row>
    <row r="321" spans="1:18" s="97" customFormat="1" ht="20.149999999999999" customHeight="1" x14ac:dyDescent="0.35">
      <c r="A321" s="112"/>
      <c r="B321" s="112"/>
      <c r="C321" s="112"/>
      <c r="D321" s="112"/>
      <c r="E321" s="112"/>
      <c r="F321" s="112"/>
      <c r="G321" s="107">
        <v>276</v>
      </c>
      <c r="H321" s="112"/>
      <c r="I321" s="112"/>
      <c r="J321" s="112"/>
      <c r="K321" s="114"/>
      <c r="L321" s="92"/>
      <c r="M321" s="93"/>
      <c r="N321" s="94"/>
      <c r="O321" s="109"/>
      <c r="P321" s="109"/>
      <c r="Q321" s="109"/>
      <c r="R321" s="100"/>
    </row>
    <row r="322" spans="1:18" s="97" customFormat="1" ht="20.149999999999999" customHeight="1" x14ac:dyDescent="0.35">
      <c r="A322" s="112"/>
      <c r="B322" s="112"/>
      <c r="C322" s="112"/>
      <c r="D322" s="112"/>
      <c r="E322" s="112"/>
      <c r="F322" s="112"/>
      <c r="G322" s="107">
        <v>277</v>
      </c>
      <c r="H322" s="112"/>
      <c r="I322" s="112"/>
      <c r="J322" s="112"/>
      <c r="K322" s="114"/>
      <c r="L322" s="92"/>
      <c r="M322" s="93"/>
      <c r="N322" s="94"/>
      <c r="O322" s="109"/>
      <c r="P322" s="109"/>
      <c r="Q322" s="109"/>
      <c r="R322" s="100"/>
    </row>
    <row r="323" spans="1:18" s="97" customFormat="1" ht="20.149999999999999" customHeight="1" x14ac:dyDescent="0.35">
      <c r="A323" s="112"/>
      <c r="B323" s="112"/>
      <c r="C323" s="112"/>
      <c r="D323" s="112"/>
      <c r="E323" s="112"/>
      <c r="F323" s="112"/>
      <c r="G323" s="107">
        <v>278</v>
      </c>
      <c r="H323" s="112"/>
      <c r="I323" s="112"/>
      <c r="J323" s="112"/>
      <c r="K323" s="114"/>
      <c r="L323" s="92"/>
      <c r="M323" s="93"/>
      <c r="N323" s="94"/>
      <c r="O323" s="109"/>
      <c r="P323" s="109"/>
      <c r="Q323" s="109"/>
      <c r="R323" s="100"/>
    </row>
    <row r="324" spans="1:18" s="97" customFormat="1" ht="20.149999999999999" customHeight="1" x14ac:dyDescent="0.35">
      <c r="A324" s="112"/>
      <c r="B324" s="112"/>
      <c r="C324" s="112"/>
      <c r="D324" s="112"/>
      <c r="E324" s="112"/>
      <c r="F324" s="112"/>
      <c r="G324" s="107">
        <v>279</v>
      </c>
      <c r="H324" s="112"/>
      <c r="I324" s="112"/>
      <c r="J324" s="112"/>
      <c r="K324" s="114"/>
      <c r="L324" s="92"/>
      <c r="M324" s="93"/>
      <c r="N324" s="94"/>
      <c r="O324" s="109"/>
      <c r="P324" s="109"/>
      <c r="Q324" s="109"/>
      <c r="R324" s="100"/>
    </row>
    <row r="325" spans="1:18" s="97" customFormat="1" ht="20.149999999999999" customHeight="1" x14ac:dyDescent="0.35">
      <c r="A325" s="112"/>
      <c r="B325" s="112"/>
      <c r="C325" s="112"/>
      <c r="D325" s="112"/>
      <c r="E325" s="112"/>
      <c r="F325" s="112"/>
      <c r="G325" s="107">
        <v>280</v>
      </c>
      <c r="H325" s="112"/>
      <c r="I325" s="112"/>
      <c r="J325" s="112"/>
      <c r="K325" s="114"/>
      <c r="L325" s="92"/>
      <c r="M325" s="93"/>
      <c r="N325" s="94"/>
      <c r="O325" s="109"/>
      <c r="P325" s="109"/>
      <c r="Q325" s="109"/>
      <c r="R325" s="100"/>
    </row>
    <row r="326" spans="1:18" s="97" customFormat="1" ht="20.149999999999999" customHeight="1" x14ac:dyDescent="0.35">
      <c r="A326" s="112"/>
      <c r="B326" s="112"/>
      <c r="C326" s="112"/>
      <c r="D326" s="112"/>
      <c r="E326" s="112"/>
      <c r="F326" s="112"/>
      <c r="G326" s="107">
        <v>281</v>
      </c>
      <c r="H326" s="112"/>
      <c r="I326" s="112"/>
      <c r="J326" s="112"/>
      <c r="K326" s="114"/>
      <c r="L326" s="92"/>
      <c r="M326" s="93"/>
      <c r="N326" s="94"/>
      <c r="O326" s="109"/>
      <c r="P326" s="109"/>
      <c r="Q326" s="109"/>
      <c r="R326" s="100"/>
    </row>
    <row r="327" spans="1:18" s="97" customFormat="1" ht="20.149999999999999" customHeight="1" x14ac:dyDescent="0.35">
      <c r="A327" s="112"/>
      <c r="B327" s="112"/>
      <c r="C327" s="112"/>
      <c r="D327" s="112"/>
      <c r="E327" s="112"/>
      <c r="F327" s="112"/>
      <c r="G327" s="107">
        <v>282</v>
      </c>
      <c r="H327" s="112"/>
      <c r="I327" s="112"/>
      <c r="J327" s="112"/>
      <c r="K327" s="114"/>
      <c r="L327" s="92"/>
      <c r="M327" s="93"/>
      <c r="N327" s="94"/>
      <c r="O327" s="109"/>
      <c r="P327" s="109"/>
      <c r="Q327" s="109"/>
      <c r="R327" s="100"/>
    </row>
    <row r="328" spans="1:18" s="97" customFormat="1" ht="20.149999999999999" customHeight="1" x14ac:dyDescent="0.35">
      <c r="A328" s="112"/>
      <c r="B328" s="112"/>
      <c r="C328" s="112"/>
      <c r="D328" s="112"/>
      <c r="E328" s="112"/>
      <c r="F328" s="112"/>
      <c r="G328" s="107">
        <v>283</v>
      </c>
      <c r="H328" s="112"/>
      <c r="I328" s="112"/>
      <c r="J328" s="112"/>
      <c r="K328" s="114"/>
      <c r="L328" s="92"/>
      <c r="M328" s="93"/>
      <c r="N328" s="94"/>
      <c r="O328" s="109"/>
      <c r="P328" s="109"/>
      <c r="Q328" s="109"/>
      <c r="R328" s="100"/>
    </row>
    <row r="329" spans="1:18" s="97" customFormat="1" ht="20.149999999999999" customHeight="1" x14ac:dyDescent="0.35">
      <c r="A329" s="112"/>
      <c r="B329" s="112"/>
      <c r="C329" s="112"/>
      <c r="D329" s="112"/>
      <c r="E329" s="112"/>
      <c r="F329" s="112"/>
      <c r="G329" s="107">
        <v>284</v>
      </c>
      <c r="H329" s="93"/>
      <c r="I329" s="93"/>
      <c r="J329" s="126"/>
      <c r="K329" s="126"/>
      <c r="L329" s="92"/>
      <c r="M329" s="93"/>
      <c r="N329" s="94"/>
      <c r="O329" s="109"/>
      <c r="P329" s="109"/>
      <c r="Q329" s="109"/>
      <c r="R329" s="100"/>
    </row>
    <row r="330" spans="1:18" s="97" customFormat="1" ht="20.149999999999999" customHeight="1" x14ac:dyDescent="0.35">
      <c r="A330" s="112"/>
      <c r="B330" s="112"/>
      <c r="C330" s="112"/>
      <c r="D330" s="112"/>
      <c r="E330" s="112"/>
      <c r="F330" s="112"/>
      <c r="G330" s="107">
        <v>285</v>
      </c>
      <c r="H330" s="112"/>
      <c r="I330" s="112"/>
      <c r="J330" s="112"/>
      <c r="K330" s="114"/>
      <c r="L330" s="92"/>
      <c r="M330" s="93"/>
      <c r="N330" s="94"/>
      <c r="O330" s="109"/>
      <c r="P330" s="109"/>
      <c r="Q330" s="109"/>
      <c r="R330" s="100"/>
    </row>
    <row r="331" spans="1:18" s="97" customFormat="1" ht="20.149999999999999" customHeight="1" x14ac:dyDescent="0.35">
      <c r="A331" s="112"/>
      <c r="B331" s="112"/>
      <c r="C331" s="112"/>
      <c r="D331" s="112"/>
      <c r="E331" s="112"/>
      <c r="F331" s="112"/>
      <c r="G331" s="107">
        <v>286</v>
      </c>
      <c r="H331" s="112"/>
      <c r="I331" s="112"/>
      <c r="J331" s="112"/>
      <c r="K331" s="114"/>
      <c r="L331" s="92"/>
      <c r="M331" s="93"/>
      <c r="N331" s="94"/>
      <c r="O331" s="109"/>
      <c r="P331" s="109"/>
      <c r="Q331" s="109"/>
      <c r="R331" s="100"/>
    </row>
    <row r="332" spans="1:18" s="97" customFormat="1" ht="20.149999999999999" customHeight="1" x14ac:dyDescent="0.35">
      <c r="A332" s="112"/>
      <c r="B332" s="112"/>
      <c r="C332" s="112"/>
      <c r="D332" s="112"/>
      <c r="E332" s="112"/>
      <c r="F332" s="112"/>
      <c r="G332" s="107">
        <v>287</v>
      </c>
      <c r="H332" s="112"/>
      <c r="I332" s="112"/>
      <c r="J332" s="112"/>
      <c r="K332" s="114"/>
      <c r="L332" s="92"/>
      <c r="M332" s="93"/>
      <c r="N332" s="94"/>
      <c r="O332" s="109"/>
      <c r="P332" s="109"/>
      <c r="Q332" s="109"/>
      <c r="R332" s="100"/>
    </row>
    <row r="333" spans="1:18" s="97" customFormat="1" ht="20.149999999999999" customHeight="1" x14ac:dyDescent="0.35">
      <c r="A333" s="112"/>
      <c r="B333" s="112"/>
      <c r="C333" s="112"/>
      <c r="D333" s="112"/>
      <c r="E333" s="112"/>
      <c r="F333" s="112"/>
      <c r="G333" s="107">
        <v>288</v>
      </c>
      <c r="H333" s="112"/>
      <c r="I333" s="112"/>
      <c r="J333" s="112"/>
      <c r="K333" s="114"/>
      <c r="L333" s="92"/>
      <c r="M333" s="93"/>
      <c r="N333" s="94"/>
      <c r="O333" s="109"/>
      <c r="P333" s="109"/>
      <c r="Q333" s="109"/>
      <c r="R333" s="100"/>
    </row>
    <row r="334" spans="1:18" s="97" customFormat="1" ht="20.149999999999999" customHeight="1" x14ac:dyDescent="0.35">
      <c r="A334" s="112"/>
      <c r="B334" s="112"/>
      <c r="C334" s="112"/>
      <c r="D334" s="112"/>
      <c r="E334" s="112"/>
      <c r="F334" s="112"/>
      <c r="G334" s="107">
        <v>289</v>
      </c>
      <c r="H334" s="112"/>
      <c r="I334" s="112"/>
      <c r="J334" s="112"/>
      <c r="K334" s="114"/>
      <c r="L334" s="92"/>
      <c r="M334" s="93"/>
      <c r="N334" s="94"/>
      <c r="O334" s="109"/>
      <c r="P334" s="109"/>
      <c r="Q334" s="109"/>
      <c r="R334" s="100"/>
    </row>
    <row r="335" spans="1:18" s="97" customFormat="1" ht="20.149999999999999" customHeight="1" x14ac:dyDescent="0.35">
      <c r="A335" s="112"/>
      <c r="B335" s="112"/>
      <c r="C335" s="112"/>
      <c r="D335" s="112"/>
      <c r="E335" s="112"/>
      <c r="F335" s="112"/>
      <c r="G335" s="107">
        <v>290</v>
      </c>
      <c r="H335" s="112"/>
      <c r="I335" s="112"/>
      <c r="J335" s="112"/>
      <c r="K335" s="114"/>
      <c r="L335" s="92"/>
      <c r="M335" s="93"/>
      <c r="N335" s="94"/>
      <c r="O335" s="109"/>
      <c r="P335" s="109"/>
      <c r="Q335" s="109"/>
      <c r="R335" s="100"/>
    </row>
    <row r="336" spans="1:18" s="97" customFormat="1" ht="20.149999999999999" customHeight="1" x14ac:dyDescent="0.35">
      <c r="A336" s="112"/>
      <c r="B336" s="112"/>
      <c r="C336" s="112"/>
      <c r="D336" s="112"/>
      <c r="E336" s="112"/>
      <c r="F336" s="112"/>
      <c r="G336" s="107">
        <v>291</v>
      </c>
      <c r="H336" s="112"/>
      <c r="I336" s="112"/>
      <c r="J336" s="112"/>
      <c r="K336" s="114"/>
      <c r="L336" s="92"/>
      <c r="M336" s="93"/>
      <c r="N336" s="94"/>
      <c r="O336" s="109"/>
      <c r="P336" s="109"/>
      <c r="Q336" s="109"/>
      <c r="R336" s="100"/>
    </row>
    <row r="337" spans="1:18" s="97" customFormat="1" ht="20.149999999999999" customHeight="1" x14ac:dyDescent="0.35">
      <c r="A337" s="112"/>
      <c r="B337" s="112"/>
      <c r="C337" s="112"/>
      <c r="D337" s="112"/>
      <c r="E337" s="112"/>
      <c r="F337" s="112"/>
      <c r="G337" s="107">
        <v>292</v>
      </c>
      <c r="H337" s="112"/>
      <c r="I337" s="112"/>
      <c r="J337" s="112"/>
      <c r="K337" s="114"/>
      <c r="L337" s="92"/>
      <c r="M337" s="93"/>
      <c r="N337" s="94"/>
      <c r="O337" s="109"/>
      <c r="P337" s="109"/>
      <c r="Q337" s="109"/>
      <c r="R337" s="100"/>
    </row>
    <row r="338" spans="1:18" s="97" customFormat="1" ht="20.149999999999999" customHeight="1" x14ac:dyDescent="0.35">
      <c r="A338" s="112"/>
      <c r="B338" s="112"/>
      <c r="C338" s="112"/>
      <c r="D338" s="112"/>
      <c r="E338" s="112"/>
      <c r="F338" s="112"/>
      <c r="G338" s="107">
        <v>293</v>
      </c>
      <c r="H338" s="112"/>
      <c r="I338" s="112"/>
      <c r="J338" s="112"/>
      <c r="K338" s="114"/>
      <c r="L338" s="92"/>
      <c r="M338" s="93"/>
      <c r="N338" s="94"/>
      <c r="O338" s="109"/>
      <c r="P338" s="109"/>
      <c r="Q338" s="109"/>
      <c r="R338" s="100"/>
    </row>
    <row r="339" spans="1:18" s="97" customFormat="1" ht="20.149999999999999" customHeight="1" x14ac:dyDescent="0.35">
      <c r="A339" s="112"/>
      <c r="B339" s="112"/>
      <c r="C339" s="112"/>
      <c r="D339" s="112"/>
      <c r="E339" s="112"/>
      <c r="F339" s="112"/>
      <c r="G339" s="107">
        <v>294</v>
      </c>
      <c r="H339" s="112"/>
      <c r="I339" s="112"/>
      <c r="J339" s="112"/>
      <c r="K339" s="114"/>
      <c r="L339" s="92"/>
      <c r="M339" s="93"/>
      <c r="N339" s="94"/>
      <c r="O339" s="109"/>
      <c r="P339" s="109"/>
      <c r="Q339" s="109"/>
      <c r="R339" s="100"/>
    </row>
    <row r="340" spans="1:18" s="97" customFormat="1" ht="20.149999999999999" customHeight="1" x14ac:dyDescent="0.35">
      <c r="A340" s="112"/>
      <c r="B340" s="112"/>
      <c r="C340" s="112"/>
      <c r="D340" s="112"/>
      <c r="E340" s="112"/>
      <c r="F340" s="112"/>
      <c r="G340" s="107">
        <v>295</v>
      </c>
      <c r="H340" s="112"/>
      <c r="I340" s="112"/>
      <c r="J340" s="112"/>
      <c r="K340" s="114"/>
      <c r="L340" s="92"/>
      <c r="M340" s="93"/>
      <c r="N340" s="94"/>
      <c r="O340" s="109"/>
      <c r="P340" s="109"/>
      <c r="Q340" s="109"/>
      <c r="R340" s="100"/>
    </row>
    <row r="341" spans="1:18" s="97" customFormat="1" ht="20.149999999999999" customHeight="1" x14ac:dyDescent="0.35">
      <c r="A341" s="112"/>
      <c r="B341" s="112"/>
      <c r="C341" s="112"/>
      <c r="D341" s="112"/>
      <c r="E341" s="112"/>
      <c r="F341" s="112"/>
      <c r="G341" s="107">
        <v>296</v>
      </c>
      <c r="H341" s="112"/>
      <c r="I341" s="112"/>
      <c r="J341" s="112"/>
      <c r="K341" s="114"/>
      <c r="L341" s="92"/>
      <c r="M341" s="93"/>
      <c r="N341" s="94"/>
      <c r="O341" s="109"/>
      <c r="P341" s="109"/>
      <c r="Q341" s="109"/>
      <c r="R341" s="100"/>
    </row>
    <row r="342" spans="1:18" s="97" customFormat="1" ht="20.149999999999999" customHeight="1" x14ac:dyDescent="0.35">
      <c r="A342" s="112"/>
      <c r="B342" s="112"/>
      <c r="C342" s="112"/>
      <c r="D342" s="112"/>
      <c r="E342" s="112"/>
      <c r="F342" s="112"/>
      <c r="G342" s="107">
        <v>297</v>
      </c>
      <c r="H342" s="112"/>
      <c r="I342" s="112"/>
      <c r="J342" s="112"/>
      <c r="K342" s="114"/>
      <c r="L342" s="92"/>
      <c r="M342" s="93"/>
      <c r="N342" s="94"/>
      <c r="O342" s="109"/>
      <c r="P342" s="109"/>
      <c r="Q342" s="109"/>
      <c r="R342" s="100"/>
    </row>
    <row r="343" spans="1:18" s="97" customFormat="1" ht="20.149999999999999" customHeight="1" x14ac:dyDescent="0.35">
      <c r="A343" s="112"/>
      <c r="B343" s="112"/>
      <c r="C343" s="112"/>
      <c r="D343" s="112"/>
      <c r="E343" s="112"/>
      <c r="F343" s="112"/>
      <c r="G343" s="141" t="s">
        <v>187</v>
      </c>
      <c r="H343" s="112"/>
      <c r="I343" s="112"/>
      <c r="J343" s="112"/>
      <c r="K343" s="114"/>
      <c r="L343" s="92"/>
      <c r="M343" s="93"/>
      <c r="N343" s="94"/>
      <c r="O343" s="109"/>
      <c r="P343" s="109"/>
      <c r="Q343" s="109"/>
      <c r="R343" s="100"/>
    </row>
    <row r="344" spans="1:18" s="97" customFormat="1" ht="20.149999999999999" customHeight="1" x14ac:dyDescent="0.35">
      <c r="A344" s="112"/>
      <c r="B344" s="112"/>
      <c r="C344" s="112"/>
      <c r="D344" s="112"/>
      <c r="E344" s="112"/>
      <c r="F344" s="112"/>
      <c r="G344" s="141" t="s">
        <v>192</v>
      </c>
      <c r="H344" s="112"/>
      <c r="I344" s="112"/>
      <c r="J344" s="112"/>
      <c r="K344" s="114"/>
      <c r="L344" s="92"/>
      <c r="M344" s="93"/>
      <c r="N344" s="94"/>
      <c r="O344" s="109"/>
      <c r="P344" s="109"/>
      <c r="Q344" s="109"/>
      <c r="R344" s="100"/>
    </row>
    <row r="345" spans="1:18" s="97" customFormat="1" ht="20.149999999999999" customHeight="1" x14ac:dyDescent="0.35">
      <c r="A345" s="112"/>
      <c r="B345" s="112"/>
      <c r="C345" s="112"/>
      <c r="D345" s="112"/>
      <c r="E345" s="112"/>
      <c r="F345" s="112"/>
      <c r="G345" s="141" t="s">
        <v>193</v>
      </c>
      <c r="H345" s="112"/>
      <c r="I345" s="112"/>
      <c r="J345" s="112"/>
      <c r="K345" s="114"/>
      <c r="L345" s="92"/>
      <c r="M345" s="93"/>
      <c r="N345" s="94"/>
      <c r="O345" s="109"/>
      <c r="P345" s="109"/>
      <c r="Q345" s="109"/>
      <c r="R345" s="100"/>
    </row>
    <row r="346" spans="1:18" s="97" customFormat="1" ht="20.149999999999999" customHeight="1" x14ac:dyDescent="0.35">
      <c r="A346" s="112"/>
      <c r="B346" s="112"/>
      <c r="C346" s="112"/>
      <c r="D346" s="112"/>
      <c r="E346" s="112"/>
      <c r="F346" s="112"/>
      <c r="G346" s="141" t="s">
        <v>196</v>
      </c>
      <c r="H346" s="112"/>
      <c r="I346" s="112"/>
      <c r="J346" s="112"/>
      <c r="K346" s="114"/>
      <c r="L346" s="92"/>
      <c r="M346" s="93"/>
      <c r="N346" s="94"/>
      <c r="O346" s="109"/>
      <c r="P346" s="109"/>
      <c r="Q346" s="109"/>
      <c r="R346" s="100"/>
    </row>
    <row r="347" spans="1:18" s="97" customFormat="1" ht="20.149999999999999" customHeight="1" x14ac:dyDescent="0.35">
      <c r="A347" s="112"/>
      <c r="B347" s="112"/>
      <c r="C347" s="112"/>
      <c r="D347" s="112"/>
      <c r="E347" s="112"/>
      <c r="F347" s="112"/>
      <c r="G347" s="141" t="s">
        <v>197</v>
      </c>
      <c r="H347" s="112"/>
      <c r="I347" s="112"/>
      <c r="J347" s="112"/>
      <c r="K347" s="114"/>
      <c r="L347" s="92"/>
      <c r="M347" s="93"/>
      <c r="N347" s="94"/>
      <c r="O347" s="109"/>
      <c r="P347" s="109"/>
      <c r="Q347" s="109"/>
      <c r="R347" s="100"/>
    </row>
    <row r="348" spans="1:18" s="97" customFormat="1" ht="20.149999999999999" customHeight="1" x14ac:dyDescent="0.35">
      <c r="A348" s="112"/>
      <c r="B348" s="112"/>
      <c r="C348" s="112"/>
      <c r="D348" s="112"/>
      <c r="E348" s="112"/>
      <c r="F348" s="112"/>
      <c r="G348" s="141" t="s">
        <v>199</v>
      </c>
      <c r="H348" s="112"/>
      <c r="I348" s="112"/>
      <c r="J348" s="112"/>
      <c r="K348" s="114"/>
      <c r="L348" s="92"/>
      <c r="M348" s="93"/>
      <c r="N348" s="94"/>
      <c r="O348" s="109"/>
      <c r="P348" s="109"/>
      <c r="Q348" s="109"/>
      <c r="R348" s="100"/>
    </row>
    <row r="349" spans="1:18" s="97" customFormat="1" ht="20.149999999999999" customHeight="1" x14ac:dyDescent="0.35">
      <c r="A349" s="112"/>
      <c r="B349" s="112"/>
      <c r="C349" s="112"/>
      <c r="D349" s="112"/>
      <c r="E349" s="112"/>
      <c r="F349" s="112"/>
      <c r="G349" s="141" t="s">
        <v>200</v>
      </c>
      <c r="H349" s="112"/>
      <c r="I349" s="112"/>
      <c r="J349" s="112"/>
      <c r="K349" s="114"/>
      <c r="L349" s="92"/>
      <c r="M349" s="93"/>
      <c r="N349" s="94"/>
      <c r="O349" s="109"/>
      <c r="P349" s="109"/>
      <c r="Q349" s="109"/>
      <c r="R349" s="100"/>
    </row>
    <row r="350" spans="1:18" s="97" customFormat="1" ht="20.149999999999999" customHeight="1" x14ac:dyDescent="0.35">
      <c r="A350" s="112"/>
      <c r="B350" s="112"/>
      <c r="C350" s="112"/>
      <c r="D350" s="112"/>
      <c r="E350" s="112"/>
      <c r="F350" s="112"/>
      <c r="G350" s="141" t="s">
        <v>203</v>
      </c>
      <c r="H350" s="112"/>
      <c r="I350" s="112"/>
      <c r="J350" s="112"/>
      <c r="K350" s="114"/>
      <c r="L350" s="92"/>
      <c r="M350" s="93"/>
      <c r="N350" s="94"/>
      <c r="O350" s="109"/>
      <c r="P350" s="109"/>
      <c r="Q350" s="109"/>
      <c r="R350" s="100"/>
    </row>
    <row r="351" spans="1:18" s="97" customFormat="1" ht="20.149999999999999" customHeight="1" x14ac:dyDescent="0.35">
      <c r="A351" s="112"/>
      <c r="B351" s="112"/>
      <c r="C351" s="112"/>
      <c r="D351" s="112"/>
      <c r="E351" s="112"/>
      <c r="F351" s="112"/>
      <c r="G351" s="141" t="s">
        <v>205</v>
      </c>
      <c r="H351" s="112"/>
      <c r="I351" s="112"/>
      <c r="J351" s="112"/>
      <c r="K351" s="114"/>
      <c r="L351" s="92"/>
      <c r="M351" s="93"/>
      <c r="N351" s="94"/>
      <c r="O351" s="109"/>
      <c r="P351" s="109"/>
      <c r="Q351" s="109"/>
      <c r="R351" s="100"/>
    </row>
    <row r="352" spans="1:18" s="97" customFormat="1" ht="20.149999999999999" customHeight="1" x14ac:dyDescent="0.35">
      <c r="A352" s="112"/>
      <c r="B352" s="112"/>
      <c r="C352" s="112"/>
      <c r="D352" s="112"/>
      <c r="E352" s="112"/>
      <c r="F352" s="112"/>
      <c r="G352" s="141" t="s">
        <v>207</v>
      </c>
      <c r="H352" s="112"/>
      <c r="I352" s="112"/>
      <c r="J352" s="112"/>
      <c r="K352" s="114"/>
      <c r="L352" s="92"/>
      <c r="M352" s="93"/>
      <c r="N352" s="94"/>
      <c r="O352" s="109"/>
      <c r="P352" s="109"/>
      <c r="Q352" s="109"/>
      <c r="R352" s="100"/>
    </row>
    <row r="353" spans="1:18" s="97" customFormat="1" ht="20.149999999999999" customHeight="1" x14ac:dyDescent="0.35">
      <c r="A353" s="112"/>
      <c r="B353" s="112"/>
      <c r="C353" s="112"/>
      <c r="D353" s="112"/>
      <c r="E353" s="112"/>
      <c r="F353" s="112"/>
      <c r="G353" s="141" t="s">
        <v>208</v>
      </c>
      <c r="H353" s="112"/>
      <c r="I353" s="112"/>
      <c r="J353" s="112"/>
      <c r="K353" s="114"/>
      <c r="L353" s="92"/>
      <c r="M353" s="93"/>
      <c r="N353" s="94"/>
      <c r="O353" s="109"/>
      <c r="P353" s="109"/>
      <c r="Q353" s="109"/>
      <c r="R353" s="100"/>
    </row>
    <row r="354" spans="1:18" s="97" customFormat="1" ht="20.149999999999999" customHeight="1" x14ac:dyDescent="0.35">
      <c r="A354" s="112"/>
      <c r="B354" s="112"/>
      <c r="C354" s="112"/>
      <c r="D354" s="112"/>
      <c r="E354" s="112"/>
      <c r="F354" s="112"/>
      <c r="G354" s="141" t="s">
        <v>210</v>
      </c>
      <c r="H354" s="112"/>
      <c r="I354" s="112"/>
      <c r="J354" s="112"/>
      <c r="K354" s="114"/>
      <c r="L354" s="92"/>
      <c r="M354" s="93"/>
      <c r="N354" s="94"/>
      <c r="O354" s="109"/>
      <c r="P354" s="109"/>
      <c r="Q354" s="109"/>
      <c r="R354" s="100"/>
    </row>
    <row r="355" spans="1:18" s="97" customFormat="1" ht="20.149999999999999" customHeight="1" x14ac:dyDescent="0.35">
      <c r="A355" s="112"/>
      <c r="B355" s="112"/>
      <c r="C355" s="112"/>
      <c r="D355" s="112"/>
      <c r="E355" s="112"/>
      <c r="F355" s="112"/>
      <c r="G355" s="141" t="s">
        <v>211</v>
      </c>
      <c r="H355" s="112"/>
      <c r="I355" s="112"/>
      <c r="J355" s="112"/>
      <c r="K355" s="114"/>
      <c r="L355" s="92"/>
      <c r="M355" s="93"/>
      <c r="N355" s="94"/>
      <c r="O355" s="109"/>
      <c r="P355" s="109"/>
      <c r="Q355" s="109"/>
      <c r="R355" s="100"/>
    </row>
    <row r="356" spans="1:18" s="97" customFormat="1" ht="20.149999999999999" customHeight="1" x14ac:dyDescent="0.35">
      <c r="A356" s="112"/>
      <c r="B356" s="112"/>
      <c r="C356" s="112"/>
      <c r="D356" s="112"/>
      <c r="E356" s="112"/>
      <c r="F356" s="112"/>
      <c r="G356" s="141" t="s">
        <v>212</v>
      </c>
      <c r="H356" s="112"/>
      <c r="I356" s="112"/>
      <c r="J356" s="112"/>
      <c r="K356" s="114"/>
      <c r="L356" s="92"/>
      <c r="M356" s="93"/>
      <c r="N356" s="94"/>
      <c r="O356" s="109"/>
      <c r="P356" s="109"/>
      <c r="Q356" s="109"/>
      <c r="R356" s="100"/>
    </row>
    <row r="357" spans="1:18" s="97" customFormat="1" ht="20.149999999999999" customHeight="1" x14ac:dyDescent="0.35">
      <c r="A357" s="112"/>
      <c r="B357" s="112"/>
      <c r="C357" s="112"/>
      <c r="D357" s="112"/>
      <c r="E357" s="112"/>
      <c r="F357" s="112"/>
      <c r="G357" s="141" t="s">
        <v>213</v>
      </c>
      <c r="H357" s="112"/>
      <c r="I357" s="112"/>
      <c r="J357" s="112"/>
      <c r="K357" s="114"/>
      <c r="L357" s="92"/>
      <c r="M357" s="93"/>
      <c r="N357" s="94"/>
      <c r="O357" s="109"/>
      <c r="P357" s="109"/>
      <c r="Q357" s="109"/>
      <c r="R357" s="100"/>
    </row>
    <row r="358" spans="1:18" s="97" customFormat="1" ht="20.149999999999999" customHeight="1" x14ac:dyDescent="0.35">
      <c r="A358" s="112"/>
      <c r="B358" s="112"/>
      <c r="C358" s="112"/>
      <c r="D358" s="112"/>
      <c r="E358" s="112"/>
      <c r="F358" s="112"/>
      <c r="G358" s="141" t="s">
        <v>214</v>
      </c>
      <c r="H358" s="112"/>
      <c r="I358" s="112"/>
      <c r="J358" s="112"/>
      <c r="K358" s="114"/>
      <c r="L358" s="92"/>
      <c r="M358" s="93"/>
      <c r="N358" s="94"/>
      <c r="O358" s="109"/>
      <c r="P358" s="109"/>
      <c r="Q358" s="109"/>
      <c r="R358" s="100"/>
    </row>
    <row r="359" spans="1:18" s="97" customFormat="1" ht="20.149999999999999" customHeight="1" x14ac:dyDescent="0.35">
      <c r="A359" s="112"/>
      <c r="B359" s="112"/>
      <c r="C359" s="112"/>
      <c r="D359" s="112"/>
      <c r="E359" s="112"/>
      <c r="F359" s="112"/>
      <c r="G359" s="141" t="s">
        <v>215</v>
      </c>
      <c r="H359" s="112"/>
      <c r="I359" s="112"/>
      <c r="J359" s="112"/>
      <c r="K359" s="114"/>
      <c r="L359" s="92"/>
      <c r="M359" s="93"/>
      <c r="N359" s="94"/>
      <c r="O359" s="109"/>
      <c r="P359" s="109"/>
      <c r="Q359" s="109"/>
      <c r="R359" s="100"/>
    </row>
    <row r="360" spans="1:18" s="97" customFormat="1" ht="20.149999999999999" customHeight="1" x14ac:dyDescent="0.35">
      <c r="A360" s="112"/>
      <c r="B360" s="112"/>
      <c r="C360" s="112"/>
      <c r="D360" s="112"/>
      <c r="E360" s="112"/>
      <c r="F360" s="112"/>
      <c r="G360" s="141" t="s">
        <v>219</v>
      </c>
      <c r="H360" s="112"/>
      <c r="I360" s="112"/>
      <c r="J360" s="112"/>
      <c r="K360" s="114"/>
      <c r="L360" s="92"/>
      <c r="M360" s="93"/>
      <c r="N360" s="94"/>
      <c r="O360" s="109"/>
      <c r="P360" s="109"/>
      <c r="Q360" s="109"/>
      <c r="R360" s="100"/>
    </row>
    <row r="361" spans="1:18" s="97" customFormat="1" ht="20.149999999999999" customHeight="1" x14ac:dyDescent="0.35">
      <c r="A361" s="112"/>
      <c r="B361" s="112"/>
      <c r="C361" s="112"/>
      <c r="D361" s="112"/>
      <c r="E361" s="112"/>
      <c r="F361" s="112"/>
      <c r="G361" s="141" t="s">
        <v>220</v>
      </c>
      <c r="H361" s="112"/>
      <c r="I361" s="112"/>
      <c r="J361" s="112"/>
      <c r="K361" s="114"/>
      <c r="L361" s="92"/>
      <c r="M361" s="93"/>
      <c r="N361" s="94"/>
      <c r="O361" s="109"/>
      <c r="P361" s="109"/>
      <c r="Q361" s="109"/>
      <c r="R361" s="100"/>
    </row>
    <row r="362" spans="1:18" s="97" customFormat="1" ht="20.149999999999999" customHeight="1" x14ac:dyDescent="0.35">
      <c r="A362" s="112"/>
      <c r="B362" s="112"/>
      <c r="C362" s="112"/>
      <c r="D362" s="112"/>
      <c r="E362" s="112"/>
      <c r="F362" s="112"/>
      <c r="G362" s="141" t="s">
        <v>221</v>
      </c>
      <c r="H362" s="112"/>
      <c r="I362" s="112"/>
      <c r="J362" s="112"/>
      <c r="K362" s="114"/>
      <c r="L362" s="92"/>
      <c r="M362" s="93"/>
      <c r="N362" s="94"/>
      <c r="O362" s="109"/>
      <c r="P362" s="109"/>
      <c r="Q362" s="109"/>
      <c r="R362" s="100"/>
    </row>
    <row r="363" spans="1:18" s="97" customFormat="1" ht="20.149999999999999" customHeight="1" x14ac:dyDescent="0.35">
      <c r="A363" s="112"/>
      <c r="B363" s="112"/>
      <c r="C363" s="112"/>
      <c r="D363" s="112"/>
      <c r="E363" s="112"/>
      <c r="F363" s="112"/>
      <c r="G363" s="141" t="s">
        <v>224</v>
      </c>
      <c r="H363" s="112"/>
      <c r="I363" s="112"/>
      <c r="J363" s="112"/>
      <c r="K363" s="114"/>
      <c r="L363" s="92"/>
      <c r="M363" s="93"/>
      <c r="N363" s="94"/>
      <c r="O363" s="109"/>
      <c r="P363" s="109"/>
      <c r="Q363" s="109"/>
      <c r="R363" s="100"/>
    </row>
    <row r="364" spans="1:18" s="97" customFormat="1" ht="20.149999999999999" customHeight="1" x14ac:dyDescent="0.35">
      <c r="A364" s="112"/>
      <c r="B364" s="112"/>
      <c r="C364" s="112"/>
      <c r="D364" s="112"/>
      <c r="E364" s="112"/>
      <c r="F364" s="112"/>
      <c r="G364" s="141" t="s">
        <v>227</v>
      </c>
      <c r="H364" s="112"/>
      <c r="I364" s="112"/>
      <c r="J364" s="112"/>
      <c r="K364" s="114"/>
      <c r="L364" s="92"/>
      <c r="M364" s="93"/>
      <c r="N364" s="94"/>
      <c r="O364" s="109"/>
      <c r="P364" s="109"/>
      <c r="Q364" s="109"/>
      <c r="R364" s="100"/>
    </row>
    <row r="365" spans="1:18" s="97" customFormat="1" ht="20.149999999999999" customHeight="1" x14ac:dyDescent="0.35">
      <c r="A365" s="112"/>
      <c r="B365" s="112"/>
      <c r="C365" s="112"/>
      <c r="D365" s="112"/>
      <c r="E365" s="112"/>
      <c r="F365" s="112"/>
      <c r="G365" s="141" t="s">
        <v>228</v>
      </c>
      <c r="H365" s="112"/>
      <c r="I365" s="112"/>
      <c r="J365" s="112"/>
      <c r="K365" s="114"/>
      <c r="L365" s="92"/>
      <c r="M365" s="93"/>
      <c r="N365" s="94"/>
      <c r="O365" s="109"/>
      <c r="P365" s="109"/>
      <c r="Q365" s="109"/>
      <c r="R365" s="100"/>
    </row>
    <row r="366" spans="1:18" s="97" customFormat="1" ht="20.149999999999999" customHeight="1" x14ac:dyDescent="0.35">
      <c r="A366" s="112"/>
      <c r="B366" s="112"/>
      <c r="C366" s="112"/>
      <c r="D366" s="112"/>
      <c r="E366" s="112"/>
      <c r="F366" s="112"/>
      <c r="G366" s="141" t="s">
        <v>230</v>
      </c>
      <c r="H366" s="112"/>
      <c r="I366" s="112"/>
      <c r="J366" s="112"/>
      <c r="K366" s="114"/>
      <c r="L366" s="92"/>
      <c r="M366" s="93"/>
      <c r="N366" s="94"/>
      <c r="O366" s="109"/>
      <c r="P366" s="109"/>
      <c r="Q366" s="109"/>
      <c r="R366" s="100"/>
    </row>
    <row r="367" spans="1:18" s="97" customFormat="1" ht="20.149999999999999" customHeight="1" x14ac:dyDescent="0.35">
      <c r="A367" s="112"/>
      <c r="B367" s="112"/>
      <c r="C367" s="112"/>
      <c r="D367" s="112"/>
      <c r="E367" s="112"/>
      <c r="F367" s="112"/>
      <c r="G367" s="141" t="s">
        <v>232</v>
      </c>
      <c r="H367" s="112"/>
      <c r="I367" s="112"/>
      <c r="J367" s="112"/>
      <c r="K367" s="114"/>
      <c r="L367" s="92"/>
      <c r="M367" s="93"/>
      <c r="N367" s="94"/>
      <c r="O367" s="109"/>
      <c r="P367" s="109"/>
      <c r="Q367" s="109"/>
      <c r="R367" s="100"/>
    </row>
    <row r="368" spans="1:18" s="97" customFormat="1" ht="20.149999999999999" customHeight="1" x14ac:dyDescent="0.35">
      <c r="A368" s="112"/>
      <c r="B368" s="112"/>
      <c r="C368" s="112"/>
      <c r="D368" s="112"/>
      <c r="E368" s="112"/>
      <c r="F368" s="112"/>
      <c r="G368" s="141" t="s">
        <v>233</v>
      </c>
      <c r="H368" s="112"/>
      <c r="I368" s="112"/>
      <c r="J368" s="112"/>
      <c r="K368" s="114"/>
      <c r="L368" s="92"/>
      <c r="M368" s="93"/>
      <c r="N368" s="94"/>
      <c r="O368" s="109"/>
      <c r="P368" s="109"/>
      <c r="Q368" s="109"/>
      <c r="R368" s="100"/>
    </row>
    <row r="369" spans="1:18" s="97" customFormat="1" ht="20.149999999999999" customHeight="1" x14ac:dyDescent="0.35">
      <c r="A369" s="112"/>
      <c r="B369" s="112"/>
      <c r="C369" s="112"/>
      <c r="D369" s="112"/>
      <c r="E369" s="112"/>
      <c r="F369" s="112"/>
      <c r="G369" s="141" t="s">
        <v>234</v>
      </c>
      <c r="H369" s="112"/>
      <c r="I369" s="112"/>
      <c r="J369" s="112"/>
      <c r="K369" s="114"/>
      <c r="L369" s="92"/>
      <c r="M369" s="93"/>
      <c r="N369" s="94"/>
      <c r="O369" s="109"/>
      <c r="P369" s="109"/>
      <c r="Q369" s="109"/>
      <c r="R369" s="100"/>
    </row>
    <row r="370" spans="1:18" s="97" customFormat="1" ht="20.149999999999999" customHeight="1" x14ac:dyDescent="0.35">
      <c r="A370" s="112"/>
      <c r="B370" s="112"/>
      <c r="C370" s="112"/>
      <c r="D370" s="112"/>
      <c r="E370" s="112"/>
      <c r="F370" s="112"/>
      <c r="G370" s="141" t="s">
        <v>235</v>
      </c>
      <c r="H370" s="112"/>
      <c r="I370" s="112"/>
      <c r="J370" s="112"/>
      <c r="K370" s="114"/>
      <c r="L370" s="92"/>
      <c r="M370" s="93"/>
      <c r="N370" s="94"/>
      <c r="O370" s="109"/>
      <c r="P370" s="109"/>
      <c r="Q370" s="109"/>
      <c r="R370" s="100"/>
    </row>
    <row r="371" spans="1:18" s="97" customFormat="1" ht="20.149999999999999" customHeight="1" x14ac:dyDescent="0.35">
      <c r="A371" s="112"/>
      <c r="B371" s="112"/>
      <c r="C371" s="112"/>
      <c r="D371" s="112"/>
      <c r="E371" s="112"/>
      <c r="F371" s="112"/>
      <c r="G371" s="141" t="s">
        <v>237</v>
      </c>
      <c r="H371" s="112"/>
      <c r="I371" s="112"/>
      <c r="J371" s="112"/>
      <c r="K371" s="114"/>
      <c r="L371" s="92"/>
      <c r="M371" s="93"/>
      <c r="N371" s="94"/>
      <c r="O371" s="109"/>
      <c r="P371" s="109"/>
      <c r="Q371" s="109"/>
      <c r="R371" s="100"/>
    </row>
    <row r="372" spans="1:18" s="97" customFormat="1" ht="20.149999999999999" customHeight="1" x14ac:dyDescent="0.35">
      <c r="A372" s="112"/>
      <c r="B372" s="112"/>
      <c r="C372" s="112"/>
      <c r="D372" s="112"/>
      <c r="E372" s="112"/>
      <c r="F372" s="112"/>
      <c r="G372" s="141" t="s">
        <v>238</v>
      </c>
      <c r="H372" s="112"/>
      <c r="I372" s="112"/>
      <c r="J372" s="112"/>
      <c r="K372" s="114"/>
      <c r="L372" s="92"/>
      <c r="M372" s="93"/>
      <c r="N372" s="94"/>
      <c r="O372" s="109"/>
      <c r="P372" s="109"/>
      <c r="Q372" s="109"/>
      <c r="R372" s="100"/>
    </row>
    <row r="373" spans="1:18" s="97" customFormat="1" ht="20.149999999999999" customHeight="1" x14ac:dyDescent="0.35">
      <c r="A373" s="112"/>
      <c r="B373" s="112"/>
      <c r="C373" s="112"/>
      <c r="D373" s="112"/>
      <c r="E373" s="112"/>
      <c r="F373" s="112"/>
      <c r="G373" s="141" t="s">
        <v>239</v>
      </c>
      <c r="H373" s="112"/>
      <c r="I373" s="112"/>
      <c r="J373" s="112"/>
      <c r="K373" s="114"/>
      <c r="L373" s="92"/>
      <c r="M373" s="93"/>
      <c r="N373" s="94"/>
      <c r="O373" s="109"/>
      <c r="P373" s="109"/>
      <c r="Q373" s="109"/>
      <c r="R373" s="100"/>
    </row>
    <row r="374" spans="1:18" s="97" customFormat="1" ht="20.149999999999999" customHeight="1" x14ac:dyDescent="0.35">
      <c r="A374" s="112"/>
      <c r="B374" s="112"/>
      <c r="C374" s="112"/>
      <c r="D374" s="112"/>
      <c r="E374" s="112"/>
      <c r="F374" s="112"/>
      <c r="G374" s="141" t="s">
        <v>243</v>
      </c>
      <c r="H374" s="112"/>
      <c r="I374" s="112"/>
      <c r="J374" s="112"/>
      <c r="K374" s="114"/>
      <c r="L374" s="92"/>
      <c r="M374" s="93"/>
      <c r="N374" s="94"/>
      <c r="O374" s="109"/>
      <c r="P374" s="109"/>
      <c r="Q374" s="109"/>
      <c r="R374" s="100"/>
    </row>
    <row r="375" spans="1:18" s="97" customFormat="1" ht="20.149999999999999" customHeight="1" x14ac:dyDescent="0.35">
      <c r="A375" s="142"/>
      <c r="B375" s="142"/>
      <c r="C375" s="142"/>
      <c r="D375" s="142"/>
      <c r="E375" s="142"/>
      <c r="F375" s="142"/>
      <c r="G375" s="143" t="s">
        <v>245</v>
      </c>
      <c r="H375" s="142"/>
      <c r="I375" s="142"/>
      <c r="J375" s="142"/>
      <c r="K375" s="114"/>
      <c r="L375" s="92"/>
      <c r="M375" s="93"/>
      <c r="N375" s="94"/>
      <c r="O375" s="109"/>
      <c r="P375" s="109"/>
      <c r="Q375" s="109"/>
      <c r="R375" s="100"/>
    </row>
    <row r="376" spans="1:18" s="97" customFormat="1" ht="20.149999999999999" customHeight="1" x14ac:dyDescent="0.35">
      <c r="A376" s="112"/>
      <c r="B376" s="112"/>
      <c r="C376" s="112"/>
      <c r="D376" s="112"/>
      <c r="E376" s="112"/>
      <c r="F376" s="112"/>
      <c r="G376" s="141" t="s">
        <v>247</v>
      </c>
      <c r="H376" s="112"/>
      <c r="I376" s="112"/>
      <c r="J376" s="112"/>
      <c r="K376" s="114"/>
      <c r="L376" s="92"/>
      <c r="M376" s="93"/>
      <c r="N376" s="94"/>
      <c r="O376" s="109"/>
      <c r="P376" s="109"/>
      <c r="Q376" s="109"/>
      <c r="R376" s="100"/>
    </row>
    <row r="377" spans="1:18" s="97" customFormat="1" ht="20.149999999999999" customHeight="1" x14ac:dyDescent="0.35">
      <c r="A377" s="112"/>
      <c r="B377" s="112"/>
      <c r="C377" s="112"/>
      <c r="D377" s="112"/>
      <c r="E377" s="112"/>
      <c r="F377" s="112"/>
      <c r="G377" s="141" t="s">
        <v>249</v>
      </c>
      <c r="H377" s="112"/>
      <c r="I377" s="112"/>
      <c r="J377" s="112"/>
      <c r="K377" s="114"/>
      <c r="L377" s="92"/>
      <c r="M377" s="93"/>
      <c r="N377" s="94"/>
      <c r="O377" s="109"/>
      <c r="P377" s="109"/>
      <c r="Q377" s="109"/>
      <c r="R377" s="100"/>
    </row>
    <row r="378" spans="1:18" s="97" customFormat="1" ht="20.149999999999999" customHeight="1" x14ac:dyDescent="0.35">
      <c r="A378" s="112"/>
      <c r="B378" s="112"/>
      <c r="C378" s="112"/>
      <c r="D378" s="112"/>
      <c r="E378" s="112"/>
      <c r="F378" s="112"/>
      <c r="G378" s="141" t="s">
        <v>250</v>
      </c>
      <c r="H378" s="112"/>
      <c r="I378" s="112"/>
      <c r="J378" s="112"/>
      <c r="K378" s="114"/>
      <c r="L378" s="92"/>
      <c r="M378" s="93"/>
      <c r="N378" s="94"/>
      <c r="O378" s="109"/>
      <c r="P378" s="109"/>
      <c r="Q378" s="109"/>
      <c r="R378" s="100"/>
    </row>
    <row r="379" spans="1:18" s="97" customFormat="1" ht="20.149999999999999" customHeight="1" x14ac:dyDescent="0.35">
      <c r="A379" s="112"/>
      <c r="B379" s="112"/>
      <c r="C379" s="112"/>
      <c r="D379" s="112"/>
      <c r="E379" s="112"/>
      <c r="F379" s="112"/>
      <c r="G379" s="141" t="s">
        <v>255</v>
      </c>
      <c r="H379" s="112"/>
      <c r="I379" s="112"/>
      <c r="J379" s="112"/>
      <c r="K379" s="114"/>
      <c r="L379" s="92"/>
      <c r="M379" s="93"/>
      <c r="N379" s="94"/>
      <c r="O379" s="109"/>
      <c r="P379" s="109"/>
      <c r="Q379" s="109"/>
      <c r="R379" s="100"/>
    </row>
    <row r="380" spans="1:18" s="97" customFormat="1" ht="20.149999999999999" customHeight="1" x14ac:dyDescent="0.35">
      <c r="A380" s="112"/>
      <c r="B380" s="112"/>
      <c r="C380" s="112"/>
      <c r="D380" s="112"/>
      <c r="E380" s="112"/>
      <c r="F380" s="112"/>
      <c r="G380" s="141" t="s">
        <v>256</v>
      </c>
      <c r="H380" s="112"/>
      <c r="I380" s="112"/>
      <c r="J380" s="112"/>
      <c r="K380" s="114"/>
      <c r="L380" s="92"/>
      <c r="M380" s="93"/>
      <c r="N380" s="94"/>
      <c r="O380" s="109"/>
      <c r="P380" s="109"/>
      <c r="Q380" s="109"/>
      <c r="R380" s="100"/>
    </row>
    <row r="381" spans="1:18" s="97" customFormat="1" ht="20.149999999999999" customHeight="1" x14ac:dyDescent="0.35">
      <c r="A381" s="112"/>
      <c r="B381" s="112"/>
      <c r="C381" s="112"/>
      <c r="D381" s="112"/>
      <c r="E381" s="112"/>
      <c r="F381" s="112"/>
      <c r="G381" s="141" t="s">
        <v>257</v>
      </c>
      <c r="H381" s="112"/>
      <c r="I381" s="112"/>
      <c r="J381" s="112"/>
      <c r="K381" s="114"/>
      <c r="L381" s="92"/>
      <c r="M381" s="93"/>
      <c r="N381" s="94"/>
      <c r="O381" s="109"/>
      <c r="P381" s="109"/>
      <c r="Q381" s="109"/>
      <c r="R381" s="100"/>
    </row>
    <row r="382" spans="1:18" s="97" customFormat="1" ht="20.149999999999999" customHeight="1" x14ac:dyDescent="0.35">
      <c r="A382" s="112"/>
      <c r="B382" s="112"/>
      <c r="C382" s="112"/>
      <c r="D382" s="112"/>
      <c r="E382" s="112"/>
      <c r="F382" s="112"/>
      <c r="G382" s="141" t="s">
        <v>258</v>
      </c>
      <c r="H382" s="112"/>
      <c r="I382" s="112"/>
      <c r="J382" s="112"/>
      <c r="K382" s="114"/>
      <c r="L382" s="92"/>
      <c r="M382" s="93"/>
      <c r="N382" s="94"/>
      <c r="O382" s="109"/>
      <c r="P382" s="109"/>
      <c r="Q382" s="109"/>
      <c r="R382" s="100"/>
    </row>
    <row r="383" spans="1:18" s="97" customFormat="1" ht="20.149999999999999" customHeight="1" x14ac:dyDescent="0.35">
      <c r="A383" s="112"/>
      <c r="B383" s="112"/>
      <c r="C383" s="112"/>
      <c r="D383" s="112"/>
      <c r="E383" s="112"/>
      <c r="F383" s="112"/>
      <c r="G383" s="141" t="s">
        <v>260</v>
      </c>
      <c r="H383" s="112"/>
      <c r="I383" s="112"/>
      <c r="J383" s="112"/>
      <c r="K383" s="114"/>
      <c r="L383" s="92"/>
      <c r="M383" s="93"/>
      <c r="N383" s="94"/>
      <c r="O383" s="109"/>
      <c r="P383" s="109"/>
      <c r="Q383" s="109"/>
      <c r="R383" s="100"/>
    </row>
    <row r="384" spans="1:18" s="97" customFormat="1" ht="20.149999999999999" customHeight="1" x14ac:dyDescent="0.35">
      <c r="A384" s="112"/>
      <c r="B384" s="112"/>
      <c r="C384" s="112"/>
      <c r="D384" s="112"/>
      <c r="E384" s="112"/>
      <c r="F384" s="112"/>
      <c r="G384" s="141" t="s">
        <v>262</v>
      </c>
      <c r="H384" s="112"/>
      <c r="I384" s="112"/>
      <c r="J384" s="112"/>
      <c r="K384" s="114"/>
      <c r="L384" s="92"/>
      <c r="M384" s="93"/>
      <c r="N384" s="94"/>
      <c r="O384" s="109"/>
      <c r="P384" s="109"/>
      <c r="Q384" s="109"/>
      <c r="R384" s="100"/>
    </row>
    <row r="385" spans="1:18" s="97" customFormat="1" ht="20.149999999999999" customHeight="1" x14ac:dyDescent="0.35">
      <c r="A385" s="112"/>
      <c r="B385" s="112"/>
      <c r="C385" s="112"/>
      <c r="D385" s="112"/>
      <c r="E385" s="112"/>
      <c r="F385" s="112"/>
      <c r="G385" s="141" t="s">
        <v>263</v>
      </c>
      <c r="H385" s="112"/>
      <c r="I385" s="112"/>
      <c r="J385" s="112"/>
      <c r="K385" s="114"/>
      <c r="L385" s="92"/>
      <c r="M385" s="93"/>
      <c r="N385" s="94"/>
      <c r="O385" s="109"/>
      <c r="P385" s="109"/>
      <c r="Q385" s="109"/>
      <c r="R385" s="100"/>
    </row>
    <row r="386" spans="1:18" s="97" customFormat="1" ht="20.149999999999999" customHeight="1" x14ac:dyDescent="0.35">
      <c r="A386" s="112"/>
      <c r="B386" s="112"/>
      <c r="C386" s="112"/>
      <c r="D386" s="112"/>
      <c r="E386" s="112"/>
      <c r="F386" s="112"/>
      <c r="G386" s="141" t="s">
        <v>264</v>
      </c>
      <c r="H386" s="112"/>
      <c r="I386" s="112"/>
      <c r="J386" s="112"/>
      <c r="K386" s="114"/>
      <c r="L386" s="92"/>
      <c r="M386" s="93"/>
      <c r="N386" s="94"/>
      <c r="O386" s="109"/>
      <c r="P386" s="109"/>
      <c r="Q386" s="109"/>
      <c r="R386" s="100"/>
    </row>
    <row r="387" spans="1:18" s="97" customFormat="1" ht="20.149999999999999" customHeight="1" x14ac:dyDescent="0.35">
      <c r="A387" s="112"/>
      <c r="B387" s="112"/>
      <c r="C387" s="112"/>
      <c r="D387" s="112"/>
      <c r="E387" s="112"/>
      <c r="F387" s="112"/>
      <c r="G387" s="141" t="s">
        <v>265</v>
      </c>
      <c r="H387" s="112"/>
      <c r="I387" s="112"/>
      <c r="J387" s="112"/>
      <c r="K387" s="114"/>
      <c r="L387" s="92"/>
      <c r="M387" s="93"/>
      <c r="N387" s="94"/>
      <c r="O387" s="109"/>
      <c r="P387" s="109"/>
      <c r="Q387" s="109"/>
      <c r="R387" s="100"/>
    </row>
    <row r="388" spans="1:18" s="97" customFormat="1" ht="20.149999999999999" customHeight="1" x14ac:dyDescent="0.35">
      <c r="A388" s="112"/>
      <c r="B388" s="112"/>
      <c r="C388" s="112"/>
      <c r="D388" s="112"/>
      <c r="E388" s="112"/>
      <c r="F388" s="112"/>
      <c r="G388" s="141" t="s">
        <v>270</v>
      </c>
      <c r="H388" s="112"/>
      <c r="I388" s="112"/>
      <c r="J388" s="112"/>
      <c r="K388" s="114"/>
      <c r="L388" s="92"/>
      <c r="M388" s="93"/>
      <c r="N388" s="94"/>
      <c r="O388" s="109"/>
      <c r="P388" s="109"/>
      <c r="Q388" s="109"/>
      <c r="R388" s="100"/>
    </row>
    <row r="389" spans="1:18" s="97" customFormat="1" ht="20.149999999999999" customHeight="1" x14ac:dyDescent="0.35">
      <c r="A389" s="112"/>
      <c r="B389" s="112"/>
      <c r="C389" s="112"/>
      <c r="D389" s="112"/>
      <c r="E389" s="112"/>
      <c r="F389" s="112"/>
      <c r="G389" s="141" t="s">
        <v>271</v>
      </c>
      <c r="H389" s="112"/>
      <c r="I389" s="112"/>
      <c r="J389" s="112"/>
      <c r="K389" s="114"/>
      <c r="L389" s="92"/>
      <c r="M389" s="93"/>
      <c r="N389" s="94"/>
      <c r="O389" s="109"/>
      <c r="P389" s="109"/>
      <c r="Q389" s="109"/>
      <c r="R389" s="100"/>
    </row>
    <row r="390" spans="1:18" s="97" customFormat="1" ht="20.149999999999999" customHeight="1" x14ac:dyDescent="0.35">
      <c r="A390" s="112"/>
      <c r="B390" s="112"/>
      <c r="C390" s="112"/>
      <c r="D390" s="112"/>
      <c r="E390" s="112"/>
      <c r="F390" s="112"/>
      <c r="G390" s="141" t="s">
        <v>274</v>
      </c>
      <c r="H390" s="112"/>
      <c r="I390" s="112"/>
      <c r="J390" s="112"/>
      <c r="K390" s="114"/>
      <c r="L390" s="92"/>
      <c r="M390" s="93"/>
      <c r="N390" s="94"/>
      <c r="O390" s="109"/>
      <c r="P390" s="109"/>
      <c r="Q390" s="109"/>
      <c r="R390" s="100"/>
    </row>
    <row r="391" spans="1:18" s="97" customFormat="1" ht="20.149999999999999" customHeight="1" x14ac:dyDescent="0.35">
      <c r="A391" s="112"/>
      <c r="B391" s="112"/>
      <c r="C391" s="112"/>
      <c r="D391" s="112"/>
      <c r="E391" s="112"/>
      <c r="F391" s="112"/>
      <c r="G391" s="141" t="s">
        <v>276</v>
      </c>
      <c r="H391" s="112"/>
      <c r="I391" s="112"/>
      <c r="J391" s="112"/>
      <c r="K391" s="114"/>
      <c r="L391" s="92"/>
      <c r="M391" s="93"/>
      <c r="N391" s="94"/>
      <c r="O391" s="109"/>
      <c r="P391" s="109"/>
      <c r="Q391" s="109"/>
      <c r="R391" s="100"/>
    </row>
    <row r="392" spans="1:18" s="97" customFormat="1" ht="20.149999999999999" customHeight="1" x14ac:dyDescent="0.35">
      <c r="A392" s="112"/>
      <c r="B392" s="112"/>
      <c r="C392" s="112"/>
      <c r="D392" s="112"/>
      <c r="E392" s="112"/>
      <c r="F392" s="112"/>
      <c r="G392" s="141" t="s">
        <v>277</v>
      </c>
      <c r="H392" s="112"/>
      <c r="I392" s="112"/>
      <c r="J392" s="112"/>
      <c r="K392" s="114"/>
      <c r="L392" s="92"/>
      <c r="M392" s="93"/>
      <c r="N392" s="94"/>
      <c r="O392" s="109"/>
      <c r="P392" s="109"/>
      <c r="Q392" s="109"/>
      <c r="R392" s="100"/>
    </row>
    <row r="393" spans="1:18" s="97" customFormat="1" ht="20.149999999999999" customHeight="1" x14ac:dyDescent="0.35">
      <c r="A393" s="112"/>
      <c r="B393" s="112"/>
      <c r="C393" s="112"/>
      <c r="D393" s="112"/>
      <c r="E393" s="112"/>
      <c r="F393" s="112"/>
      <c r="G393" s="141" t="s">
        <v>278</v>
      </c>
      <c r="H393" s="112"/>
      <c r="I393" s="112"/>
      <c r="J393" s="112"/>
      <c r="K393" s="114"/>
      <c r="L393" s="92"/>
      <c r="M393" s="93"/>
      <c r="N393" s="94"/>
      <c r="O393" s="109"/>
      <c r="P393" s="109"/>
      <c r="Q393" s="109"/>
      <c r="R393" s="100"/>
    </row>
    <row r="394" spans="1:18" s="97" customFormat="1" ht="20.149999999999999" customHeight="1" x14ac:dyDescent="0.35">
      <c r="A394" s="112"/>
      <c r="B394" s="112"/>
      <c r="C394" s="112"/>
      <c r="D394" s="112"/>
      <c r="E394" s="112"/>
      <c r="F394" s="112"/>
      <c r="G394" s="141" t="s">
        <v>279</v>
      </c>
      <c r="H394" s="112"/>
      <c r="I394" s="112"/>
      <c r="J394" s="112"/>
      <c r="K394" s="114"/>
      <c r="L394" s="92"/>
      <c r="M394" s="93"/>
      <c r="N394" s="94"/>
      <c r="O394" s="109"/>
      <c r="P394" s="109"/>
      <c r="Q394" s="109"/>
      <c r="R394" s="100"/>
    </row>
    <row r="395" spans="1:18" s="97" customFormat="1" ht="20.149999999999999" customHeight="1" x14ac:dyDescent="0.35">
      <c r="A395" s="112"/>
      <c r="B395" s="112"/>
      <c r="C395" s="112"/>
      <c r="D395" s="112"/>
      <c r="E395" s="112"/>
      <c r="F395" s="112"/>
      <c r="G395" s="141" t="s">
        <v>281</v>
      </c>
      <c r="H395" s="112"/>
      <c r="I395" s="112"/>
      <c r="J395" s="112"/>
      <c r="K395" s="114"/>
      <c r="L395" s="92"/>
      <c r="M395" s="93"/>
      <c r="N395" s="94"/>
      <c r="O395" s="109"/>
      <c r="P395" s="109"/>
      <c r="Q395" s="109"/>
      <c r="R395" s="100"/>
    </row>
    <row r="396" spans="1:18" s="97" customFormat="1" ht="20.149999999999999" customHeight="1" x14ac:dyDescent="0.35">
      <c r="A396" s="112"/>
      <c r="B396" s="112"/>
      <c r="C396" s="112"/>
      <c r="D396" s="112"/>
      <c r="E396" s="112"/>
      <c r="F396" s="112"/>
      <c r="G396" s="141" t="s">
        <v>283</v>
      </c>
      <c r="H396" s="112"/>
      <c r="I396" s="112"/>
      <c r="J396" s="112"/>
      <c r="K396" s="114"/>
      <c r="L396" s="92"/>
      <c r="M396" s="93"/>
      <c r="N396" s="94"/>
      <c r="O396" s="109"/>
      <c r="P396" s="109"/>
      <c r="Q396" s="109"/>
      <c r="R396" s="100"/>
    </row>
    <row r="397" spans="1:18" s="97" customFormat="1" ht="20.149999999999999" customHeight="1" x14ac:dyDescent="0.35">
      <c r="A397" s="112"/>
      <c r="B397" s="112"/>
      <c r="C397" s="112"/>
      <c r="D397" s="112"/>
      <c r="E397" s="112"/>
      <c r="F397" s="112"/>
      <c r="G397" s="141" t="s">
        <v>285</v>
      </c>
      <c r="H397" s="112"/>
      <c r="I397" s="112"/>
      <c r="J397" s="112"/>
      <c r="K397" s="114"/>
      <c r="L397" s="92"/>
      <c r="M397" s="93"/>
      <c r="N397" s="94"/>
      <c r="O397" s="109"/>
      <c r="P397" s="109"/>
      <c r="Q397" s="109"/>
      <c r="R397" s="100"/>
    </row>
    <row r="398" spans="1:18" s="97" customFormat="1" ht="20.149999999999999" customHeight="1" x14ac:dyDescent="0.35">
      <c r="A398" s="112"/>
      <c r="B398" s="112"/>
      <c r="C398" s="112"/>
      <c r="D398" s="112"/>
      <c r="E398" s="112"/>
      <c r="F398" s="112"/>
      <c r="G398" s="141" t="s">
        <v>292</v>
      </c>
      <c r="H398" s="112"/>
      <c r="I398" s="112"/>
      <c r="J398" s="112"/>
      <c r="K398" s="114"/>
      <c r="L398" s="92"/>
      <c r="M398" s="93"/>
      <c r="N398" s="94"/>
      <c r="O398" s="109"/>
      <c r="P398" s="109"/>
      <c r="Q398" s="109"/>
      <c r="R398" s="100"/>
    </row>
    <row r="399" spans="1:18" s="97" customFormat="1" ht="20.149999999999999" customHeight="1" x14ac:dyDescent="0.35">
      <c r="A399" s="112"/>
      <c r="B399" s="112"/>
      <c r="C399" s="112"/>
      <c r="D399" s="112"/>
      <c r="E399" s="112"/>
      <c r="F399" s="112"/>
      <c r="G399" s="141" t="s">
        <v>294</v>
      </c>
      <c r="H399" s="112"/>
      <c r="I399" s="112"/>
      <c r="J399" s="112"/>
      <c r="K399" s="114"/>
      <c r="L399" s="92"/>
      <c r="M399" s="93"/>
      <c r="N399" s="94"/>
      <c r="O399" s="109"/>
      <c r="P399" s="109"/>
      <c r="Q399" s="109"/>
      <c r="R399" s="100"/>
    </row>
    <row r="400" spans="1:18" s="97" customFormat="1" ht="20.149999999999999" customHeight="1" x14ac:dyDescent="0.35">
      <c r="A400" s="112"/>
      <c r="B400" s="112"/>
      <c r="C400" s="112"/>
      <c r="D400" s="112"/>
      <c r="E400" s="112"/>
      <c r="F400" s="112"/>
      <c r="G400" s="141" t="s">
        <v>295</v>
      </c>
      <c r="H400" s="112"/>
      <c r="I400" s="112"/>
      <c r="J400" s="112"/>
      <c r="K400" s="114"/>
      <c r="L400" s="92"/>
      <c r="M400" s="93"/>
      <c r="N400" s="94"/>
      <c r="O400" s="109"/>
      <c r="P400" s="109"/>
      <c r="Q400" s="109"/>
      <c r="R400" s="100"/>
    </row>
    <row r="401" spans="1:18" s="97" customFormat="1" ht="20.149999999999999" customHeight="1" x14ac:dyDescent="0.35">
      <c r="A401" s="112"/>
      <c r="B401" s="112"/>
      <c r="C401" s="112"/>
      <c r="D401" s="112"/>
      <c r="E401" s="112"/>
      <c r="F401" s="112"/>
      <c r="G401" s="141" t="s">
        <v>296</v>
      </c>
      <c r="H401" s="112"/>
      <c r="I401" s="112"/>
      <c r="J401" s="112"/>
      <c r="K401" s="114"/>
      <c r="L401" s="92"/>
      <c r="M401" s="93"/>
      <c r="N401" s="94"/>
      <c r="O401" s="109"/>
      <c r="P401" s="109"/>
      <c r="Q401" s="109"/>
      <c r="R401" s="100"/>
    </row>
    <row r="402" spans="1:18" s="97" customFormat="1" ht="20.149999999999999" customHeight="1" x14ac:dyDescent="0.35">
      <c r="A402" s="112"/>
      <c r="B402" s="112"/>
      <c r="C402" s="112"/>
      <c r="D402" s="112"/>
      <c r="E402" s="112"/>
      <c r="F402" s="112"/>
      <c r="G402" s="141" t="s">
        <v>297</v>
      </c>
      <c r="H402" s="112"/>
      <c r="I402" s="112"/>
      <c r="J402" s="112"/>
      <c r="K402" s="114"/>
      <c r="L402" s="92"/>
      <c r="M402" s="93"/>
      <c r="N402" s="94"/>
      <c r="O402" s="109"/>
      <c r="P402" s="109"/>
      <c r="Q402" s="109"/>
      <c r="R402" s="100"/>
    </row>
    <row r="403" spans="1:18" s="97" customFormat="1" ht="20.149999999999999" customHeight="1" x14ac:dyDescent="0.35">
      <c r="A403" s="112"/>
      <c r="B403" s="112"/>
      <c r="C403" s="112"/>
      <c r="D403" s="112"/>
      <c r="E403" s="112"/>
      <c r="F403" s="112"/>
      <c r="G403" s="141" t="s">
        <v>298</v>
      </c>
      <c r="H403" s="112"/>
      <c r="I403" s="112"/>
      <c r="J403" s="112"/>
      <c r="K403" s="114"/>
      <c r="L403" s="92"/>
      <c r="M403" s="93"/>
      <c r="N403" s="94"/>
      <c r="O403" s="109"/>
      <c r="P403" s="109"/>
      <c r="Q403" s="109"/>
      <c r="R403" s="100"/>
    </row>
    <row r="404" spans="1:18" s="97" customFormat="1" ht="20.149999999999999" customHeight="1" x14ac:dyDescent="0.35">
      <c r="A404" s="112"/>
      <c r="B404" s="112"/>
      <c r="C404" s="112"/>
      <c r="D404" s="112"/>
      <c r="E404" s="112"/>
      <c r="F404" s="112"/>
      <c r="G404" s="141" t="s">
        <v>299</v>
      </c>
      <c r="H404" s="112"/>
      <c r="I404" s="112"/>
      <c r="J404" s="112"/>
      <c r="K404" s="114"/>
      <c r="L404" s="92"/>
      <c r="M404" s="93"/>
      <c r="N404" s="94"/>
      <c r="O404" s="109"/>
      <c r="P404" s="109"/>
      <c r="Q404" s="109"/>
      <c r="R404" s="100"/>
    </row>
    <row r="405" spans="1:18" s="97" customFormat="1" ht="20.149999999999999" customHeight="1" x14ac:dyDescent="0.35">
      <c r="A405" s="112"/>
      <c r="B405" s="112"/>
      <c r="C405" s="112"/>
      <c r="D405" s="112"/>
      <c r="E405" s="112"/>
      <c r="F405" s="112"/>
      <c r="G405" s="141" t="s">
        <v>301</v>
      </c>
      <c r="H405" s="112"/>
      <c r="I405" s="112"/>
      <c r="J405" s="112"/>
      <c r="K405" s="114"/>
      <c r="L405" s="92"/>
      <c r="M405" s="93"/>
      <c r="N405" s="94"/>
      <c r="O405" s="109"/>
      <c r="P405" s="109"/>
      <c r="Q405" s="109"/>
      <c r="R405" s="100"/>
    </row>
    <row r="406" spans="1:18" s="97" customFormat="1" ht="20.149999999999999" customHeight="1" x14ac:dyDescent="0.35">
      <c r="A406" s="112"/>
      <c r="B406" s="112"/>
      <c r="C406" s="112"/>
      <c r="D406" s="112"/>
      <c r="E406" s="112"/>
      <c r="F406" s="112"/>
      <c r="G406" s="141" t="s">
        <v>302</v>
      </c>
      <c r="H406" s="112"/>
      <c r="I406" s="112"/>
      <c r="J406" s="112"/>
      <c r="K406" s="114"/>
      <c r="L406" s="92"/>
      <c r="M406" s="93"/>
      <c r="N406" s="94"/>
      <c r="O406" s="109"/>
      <c r="P406" s="109"/>
      <c r="Q406" s="109"/>
      <c r="R406" s="100"/>
    </row>
    <row r="407" spans="1:18" s="97" customFormat="1" ht="20.149999999999999" customHeight="1" x14ac:dyDescent="0.35">
      <c r="A407" s="112"/>
      <c r="B407" s="112"/>
      <c r="C407" s="112"/>
      <c r="D407" s="112"/>
      <c r="E407" s="112"/>
      <c r="F407" s="112"/>
      <c r="G407" s="141" t="s">
        <v>304</v>
      </c>
      <c r="H407" s="112"/>
      <c r="I407" s="112"/>
      <c r="J407" s="112"/>
      <c r="K407" s="114"/>
      <c r="L407" s="92"/>
      <c r="M407" s="93"/>
      <c r="N407" s="94"/>
      <c r="O407" s="109"/>
      <c r="P407" s="109"/>
      <c r="Q407" s="109"/>
      <c r="R407" s="100"/>
    </row>
    <row r="408" spans="1:18" s="97" customFormat="1" ht="20.149999999999999" customHeight="1" x14ac:dyDescent="0.35">
      <c r="A408" s="112"/>
      <c r="B408" s="112"/>
      <c r="C408" s="112"/>
      <c r="D408" s="112"/>
      <c r="E408" s="112"/>
      <c r="F408" s="112"/>
      <c r="G408" s="141" t="s">
        <v>305</v>
      </c>
      <c r="H408" s="112"/>
      <c r="I408" s="112"/>
      <c r="J408" s="112"/>
      <c r="K408" s="114"/>
      <c r="L408" s="92"/>
      <c r="M408" s="93"/>
      <c r="N408" s="94"/>
      <c r="O408" s="109"/>
      <c r="P408" s="109"/>
      <c r="Q408" s="109"/>
      <c r="R408" s="100"/>
    </row>
    <row r="409" spans="1:18" s="97" customFormat="1" ht="20.149999999999999" customHeight="1" x14ac:dyDescent="0.35">
      <c r="A409" s="112"/>
      <c r="B409" s="112"/>
      <c r="C409" s="112"/>
      <c r="D409" s="112"/>
      <c r="E409" s="112"/>
      <c r="F409" s="112"/>
      <c r="G409" s="141" t="s">
        <v>306</v>
      </c>
      <c r="H409" s="129"/>
      <c r="I409" s="112"/>
      <c r="J409" s="112"/>
      <c r="K409" s="114"/>
      <c r="L409" s="92"/>
      <c r="M409" s="93"/>
      <c r="N409" s="94"/>
      <c r="O409" s="109"/>
      <c r="P409" s="109"/>
      <c r="Q409" s="109"/>
      <c r="R409" s="100"/>
    </row>
    <row r="410" spans="1:18" s="97" customFormat="1" ht="20.149999999999999" customHeight="1" x14ac:dyDescent="0.35">
      <c r="A410" s="112"/>
      <c r="B410" s="112"/>
      <c r="C410" s="112"/>
      <c r="D410" s="112"/>
      <c r="E410" s="112"/>
      <c r="F410" s="112"/>
      <c r="G410" s="141" t="s">
        <v>308</v>
      </c>
      <c r="H410" s="112"/>
      <c r="I410" s="112"/>
      <c r="J410" s="112"/>
      <c r="K410" s="114"/>
      <c r="L410" s="92"/>
      <c r="M410" s="93"/>
      <c r="N410" s="94"/>
      <c r="O410" s="109"/>
      <c r="P410" s="109"/>
      <c r="Q410" s="109"/>
      <c r="R410" s="100"/>
    </row>
    <row r="411" spans="1:18" s="97" customFormat="1" ht="20.149999999999999" customHeight="1" x14ac:dyDescent="0.35">
      <c r="A411" s="112"/>
      <c r="B411" s="112"/>
      <c r="C411" s="112"/>
      <c r="D411" s="112"/>
      <c r="E411" s="112"/>
      <c r="F411" s="112"/>
      <c r="G411" s="141" t="s">
        <v>309</v>
      </c>
      <c r="H411" s="112"/>
      <c r="I411" s="112"/>
      <c r="J411" s="112"/>
      <c r="K411" s="114"/>
      <c r="L411" s="92"/>
      <c r="M411" s="93"/>
      <c r="N411" s="94"/>
      <c r="O411" s="109"/>
      <c r="P411" s="109"/>
      <c r="Q411" s="109"/>
      <c r="R411" s="100"/>
    </row>
    <row r="412" spans="1:18" s="97" customFormat="1" ht="20.149999999999999" customHeight="1" x14ac:dyDescent="0.35">
      <c r="A412" s="112"/>
      <c r="B412" s="112"/>
      <c r="C412" s="112"/>
      <c r="D412" s="112"/>
      <c r="E412" s="112"/>
      <c r="F412" s="112"/>
      <c r="G412" s="141" t="s">
        <v>311</v>
      </c>
      <c r="H412" s="112"/>
      <c r="I412" s="112"/>
      <c r="J412" s="112"/>
      <c r="K412" s="114"/>
      <c r="L412" s="92"/>
      <c r="M412" s="93"/>
      <c r="N412" s="94"/>
      <c r="O412" s="109"/>
      <c r="P412" s="109"/>
      <c r="Q412" s="109"/>
      <c r="R412" s="100"/>
    </row>
    <row r="413" spans="1:18" s="97" customFormat="1" ht="20.149999999999999" customHeight="1" x14ac:dyDescent="0.35">
      <c r="A413" s="112"/>
      <c r="B413" s="112"/>
      <c r="C413" s="112"/>
      <c r="D413" s="112"/>
      <c r="E413" s="112"/>
      <c r="F413" s="112"/>
      <c r="G413" s="141" t="s">
        <v>312</v>
      </c>
      <c r="H413" s="112"/>
      <c r="I413" s="126"/>
      <c r="J413" s="112"/>
      <c r="K413" s="114"/>
      <c r="L413" s="92"/>
      <c r="M413" s="93"/>
      <c r="N413" s="94"/>
      <c r="O413" s="109"/>
      <c r="P413" s="109"/>
      <c r="Q413" s="109"/>
      <c r="R413" s="100"/>
    </row>
    <row r="414" spans="1:18" s="97" customFormat="1" ht="20.149999999999999" customHeight="1" x14ac:dyDescent="0.35">
      <c r="A414" s="112"/>
      <c r="B414" s="112"/>
      <c r="C414" s="112"/>
      <c r="D414" s="112"/>
      <c r="E414" s="112"/>
      <c r="F414" s="112"/>
      <c r="G414" s="141" t="s">
        <v>314</v>
      </c>
      <c r="H414" s="112"/>
      <c r="I414" s="112"/>
      <c r="J414" s="112"/>
      <c r="K414" s="114"/>
      <c r="L414" s="92"/>
      <c r="M414" s="93"/>
      <c r="N414" s="94"/>
      <c r="O414" s="109"/>
      <c r="P414" s="109"/>
      <c r="Q414" s="109"/>
      <c r="R414" s="100"/>
    </row>
    <row r="415" spans="1:18" s="97" customFormat="1" ht="20.149999999999999" customHeight="1" x14ac:dyDescent="0.35">
      <c r="A415" s="112"/>
      <c r="B415" s="112"/>
      <c r="C415" s="112"/>
      <c r="D415" s="112"/>
      <c r="E415" s="112"/>
      <c r="F415" s="112"/>
      <c r="G415" s="107">
        <v>412</v>
      </c>
      <c r="H415" s="112"/>
      <c r="I415" s="112"/>
      <c r="J415" s="112"/>
      <c r="K415" s="114"/>
      <c r="L415" s="92"/>
      <c r="M415" s="93"/>
      <c r="N415" s="94"/>
      <c r="O415" s="109"/>
      <c r="P415" s="109"/>
      <c r="Q415" s="109"/>
      <c r="R415" s="100"/>
    </row>
    <row r="416" spans="1:18" s="97" customFormat="1" ht="20.149999999999999" customHeight="1" x14ac:dyDescent="0.35">
      <c r="A416" s="112"/>
      <c r="B416" s="112"/>
      <c r="C416" s="112"/>
      <c r="D416" s="112"/>
      <c r="E416" s="112"/>
      <c r="F416" s="112"/>
      <c r="G416" s="107">
        <v>413</v>
      </c>
      <c r="H416" s="112"/>
      <c r="I416" s="112"/>
      <c r="J416" s="112"/>
      <c r="K416" s="114"/>
      <c r="L416" s="92"/>
      <c r="M416" s="93"/>
      <c r="N416" s="94"/>
      <c r="O416" s="109"/>
      <c r="P416" s="109"/>
      <c r="Q416" s="109"/>
      <c r="R416" s="100"/>
    </row>
    <row r="417" spans="1:18" s="97" customFormat="1" ht="20.149999999999999" customHeight="1" x14ac:dyDescent="0.35">
      <c r="A417" s="112"/>
      <c r="B417" s="112"/>
      <c r="C417" s="112"/>
      <c r="D417" s="112"/>
      <c r="E417" s="112"/>
      <c r="F417" s="112"/>
      <c r="G417" s="107">
        <v>414</v>
      </c>
      <c r="H417" s="112"/>
      <c r="I417" s="112"/>
      <c r="J417" s="112"/>
      <c r="K417" s="114"/>
      <c r="L417" s="92"/>
      <c r="M417" s="93"/>
      <c r="N417" s="94"/>
      <c r="O417" s="109"/>
      <c r="P417" s="109"/>
      <c r="Q417" s="109"/>
      <c r="R417" s="100"/>
    </row>
    <row r="418" spans="1:18" s="97" customFormat="1" ht="20.149999999999999" customHeight="1" x14ac:dyDescent="0.35">
      <c r="A418" s="112"/>
      <c r="B418" s="112"/>
      <c r="C418" s="112"/>
      <c r="D418" s="112"/>
      <c r="E418" s="112"/>
      <c r="F418" s="112"/>
      <c r="G418" s="107">
        <v>415</v>
      </c>
      <c r="H418" s="112"/>
      <c r="I418" s="112"/>
      <c r="J418" s="112"/>
      <c r="K418" s="114"/>
      <c r="L418" s="92"/>
      <c r="M418" s="93"/>
      <c r="N418" s="94"/>
      <c r="O418" s="109"/>
      <c r="P418" s="109"/>
      <c r="Q418" s="109"/>
      <c r="R418" s="100"/>
    </row>
    <row r="419" spans="1:18" s="97" customFormat="1" ht="20.149999999999999" customHeight="1" x14ac:dyDescent="0.35">
      <c r="A419" s="112"/>
      <c r="B419" s="112"/>
      <c r="C419" s="112"/>
      <c r="D419" s="112"/>
      <c r="E419" s="112"/>
      <c r="F419" s="112"/>
      <c r="G419" s="107">
        <v>416</v>
      </c>
      <c r="H419" s="112"/>
      <c r="I419" s="112"/>
      <c r="J419" s="112"/>
      <c r="K419" s="114"/>
      <c r="L419" s="92"/>
      <c r="M419" s="93"/>
      <c r="N419" s="94"/>
      <c r="O419" s="109"/>
      <c r="P419" s="109"/>
      <c r="Q419" s="109"/>
      <c r="R419" s="100"/>
    </row>
    <row r="420" spans="1:18" s="97" customFormat="1" ht="20.149999999999999" customHeight="1" x14ac:dyDescent="0.35">
      <c r="A420" s="112"/>
      <c r="B420" s="112"/>
      <c r="C420" s="112"/>
      <c r="D420" s="112"/>
      <c r="E420" s="112"/>
      <c r="F420" s="112"/>
      <c r="G420" s="107">
        <v>417</v>
      </c>
      <c r="H420" s="112"/>
      <c r="I420" s="112"/>
      <c r="J420" s="112"/>
      <c r="K420" s="114"/>
      <c r="L420" s="92"/>
      <c r="M420" s="93"/>
      <c r="N420" s="94"/>
      <c r="O420" s="109"/>
      <c r="P420" s="109"/>
      <c r="Q420" s="109"/>
      <c r="R420" s="100"/>
    </row>
    <row r="421" spans="1:18" s="97" customFormat="1" ht="20.149999999999999" customHeight="1" x14ac:dyDescent="0.35">
      <c r="A421" s="112"/>
      <c r="B421" s="112"/>
      <c r="C421" s="112"/>
      <c r="D421" s="112"/>
      <c r="E421" s="112"/>
      <c r="F421" s="112"/>
      <c r="G421" s="107">
        <v>418</v>
      </c>
      <c r="H421" s="112"/>
      <c r="I421" s="112"/>
      <c r="J421" s="112"/>
      <c r="K421" s="114"/>
      <c r="L421" s="92"/>
      <c r="M421" s="93"/>
      <c r="N421" s="94"/>
      <c r="O421" s="109"/>
      <c r="P421" s="109"/>
      <c r="Q421" s="109"/>
      <c r="R421" s="100"/>
    </row>
    <row r="422" spans="1:18" s="97" customFormat="1" ht="20.149999999999999" customHeight="1" x14ac:dyDescent="0.35">
      <c r="A422" s="112"/>
      <c r="B422" s="112"/>
      <c r="C422" s="112"/>
      <c r="D422" s="112"/>
      <c r="E422" s="112"/>
      <c r="F422" s="112"/>
      <c r="G422" s="107">
        <v>419</v>
      </c>
      <c r="H422" s="112"/>
      <c r="I422" s="112"/>
      <c r="J422" s="112"/>
      <c r="K422" s="114"/>
      <c r="L422" s="92"/>
      <c r="M422" s="93"/>
      <c r="N422" s="94"/>
      <c r="O422" s="109"/>
      <c r="P422" s="109"/>
      <c r="Q422" s="109"/>
      <c r="R422" s="100"/>
    </row>
    <row r="423" spans="1:18" s="97" customFormat="1" ht="20.149999999999999" customHeight="1" x14ac:dyDescent="0.35">
      <c r="A423" s="112"/>
      <c r="B423" s="112"/>
      <c r="C423" s="112"/>
      <c r="D423" s="112"/>
      <c r="E423" s="112"/>
      <c r="F423" s="112"/>
      <c r="G423" s="107">
        <v>420</v>
      </c>
      <c r="H423" s="112"/>
      <c r="I423" s="112"/>
      <c r="J423" s="112"/>
      <c r="K423" s="114"/>
      <c r="L423" s="92"/>
      <c r="M423" s="93"/>
      <c r="N423" s="94"/>
      <c r="O423" s="109"/>
      <c r="P423" s="109"/>
      <c r="Q423" s="109"/>
      <c r="R423" s="100"/>
    </row>
    <row r="424" spans="1:18" s="97" customFormat="1" ht="20.149999999999999" customHeight="1" x14ac:dyDescent="0.35">
      <c r="A424" s="112"/>
      <c r="B424" s="112"/>
      <c r="C424" s="112"/>
      <c r="D424" s="112"/>
      <c r="E424" s="112"/>
      <c r="F424" s="112"/>
      <c r="G424" s="107">
        <v>421</v>
      </c>
      <c r="H424" s="112"/>
      <c r="I424" s="112"/>
      <c r="J424" s="112"/>
      <c r="K424" s="114"/>
      <c r="L424" s="92"/>
      <c r="M424" s="93"/>
      <c r="N424" s="94"/>
      <c r="O424" s="109"/>
      <c r="P424" s="109"/>
      <c r="Q424" s="109"/>
      <c r="R424" s="100"/>
    </row>
    <row r="425" spans="1:18" s="97" customFormat="1" ht="20.149999999999999" customHeight="1" x14ac:dyDescent="0.35">
      <c r="A425" s="112"/>
      <c r="B425" s="112"/>
      <c r="C425" s="112"/>
      <c r="D425" s="112"/>
      <c r="E425" s="112"/>
      <c r="F425" s="112"/>
      <c r="G425" s="107">
        <v>422</v>
      </c>
      <c r="H425" s="112"/>
      <c r="I425" s="112"/>
      <c r="J425" s="112"/>
      <c r="K425" s="114"/>
      <c r="L425" s="92"/>
      <c r="M425" s="93"/>
      <c r="N425" s="94"/>
      <c r="O425" s="109"/>
      <c r="P425" s="109"/>
      <c r="Q425" s="109"/>
      <c r="R425" s="100"/>
    </row>
    <row r="426" spans="1:18" s="97" customFormat="1" ht="20.149999999999999" customHeight="1" x14ac:dyDescent="0.35">
      <c r="A426" s="112"/>
      <c r="B426" s="112"/>
      <c r="C426" s="112"/>
      <c r="D426" s="112"/>
      <c r="E426" s="112"/>
      <c r="F426" s="112"/>
      <c r="G426" s="107">
        <v>423</v>
      </c>
      <c r="H426" s="112"/>
      <c r="I426" s="112"/>
      <c r="J426" s="112"/>
      <c r="K426" s="114"/>
      <c r="L426" s="92"/>
      <c r="M426" s="93"/>
      <c r="N426" s="94"/>
      <c r="O426" s="109"/>
      <c r="P426" s="109"/>
      <c r="Q426" s="109"/>
      <c r="R426" s="100"/>
    </row>
    <row r="427" spans="1:18" s="97" customFormat="1" ht="20.149999999999999" customHeight="1" x14ac:dyDescent="0.35">
      <c r="A427" s="112"/>
      <c r="B427" s="112"/>
      <c r="C427" s="112"/>
      <c r="D427" s="112"/>
      <c r="E427" s="112"/>
      <c r="F427" s="112"/>
      <c r="G427" s="107">
        <v>424</v>
      </c>
      <c r="H427" s="112"/>
      <c r="I427" s="112"/>
      <c r="J427" s="112"/>
      <c r="K427" s="114"/>
      <c r="L427" s="92"/>
      <c r="M427" s="93"/>
      <c r="N427" s="94"/>
      <c r="O427" s="109"/>
      <c r="P427" s="109"/>
      <c r="Q427" s="109"/>
      <c r="R427" s="100"/>
    </row>
    <row r="428" spans="1:18" s="97" customFormat="1" ht="20.149999999999999" customHeight="1" x14ac:dyDescent="0.35">
      <c r="A428" s="112"/>
      <c r="B428" s="112"/>
      <c r="C428" s="112"/>
      <c r="D428" s="112"/>
      <c r="E428" s="112"/>
      <c r="F428" s="112"/>
      <c r="G428" s="107">
        <v>425</v>
      </c>
      <c r="H428" s="112"/>
      <c r="I428" s="112"/>
      <c r="J428" s="112"/>
      <c r="K428" s="114"/>
      <c r="L428" s="92"/>
      <c r="M428" s="93"/>
      <c r="N428" s="94"/>
      <c r="O428" s="109"/>
      <c r="P428" s="109"/>
      <c r="Q428" s="109"/>
      <c r="R428" s="100"/>
    </row>
    <row r="429" spans="1:18" s="97" customFormat="1" ht="20.149999999999999" customHeight="1" x14ac:dyDescent="0.35">
      <c r="A429" s="112"/>
      <c r="B429" s="112"/>
      <c r="C429" s="112"/>
      <c r="D429" s="112"/>
      <c r="E429" s="112"/>
      <c r="F429" s="112"/>
      <c r="G429" s="107">
        <v>426</v>
      </c>
      <c r="H429" s="112"/>
      <c r="I429" s="112"/>
      <c r="J429" s="112"/>
      <c r="K429" s="114"/>
      <c r="L429" s="92"/>
      <c r="M429" s="93"/>
      <c r="N429" s="94"/>
      <c r="O429" s="109"/>
      <c r="P429" s="109"/>
      <c r="Q429" s="109"/>
      <c r="R429" s="100"/>
    </row>
    <row r="430" spans="1:18" s="97" customFormat="1" ht="20.149999999999999" customHeight="1" x14ac:dyDescent="0.35">
      <c r="A430" s="112"/>
      <c r="B430" s="112"/>
      <c r="C430" s="112"/>
      <c r="D430" s="112"/>
      <c r="E430" s="112"/>
      <c r="F430" s="112"/>
      <c r="G430" s="107">
        <v>427</v>
      </c>
      <c r="H430" s="112"/>
      <c r="I430" s="112"/>
      <c r="J430" s="112"/>
      <c r="K430" s="114"/>
      <c r="L430" s="92"/>
      <c r="M430" s="93"/>
      <c r="N430" s="94"/>
      <c r="O430" s="109"/>
      <c r="P430" s="109"/>
      <c r="Q430" s="109"/>
      <c r="R430" s="100"/>
    </row>
    <row r="431" spans="1:18" s="97" customFormat="1" ht="20.149999999999999" customHeight="1" x14ac:dyDescent="0.35">
      <c r="A431" s="112"/>
      <c r="B431" s="112"/>
      <c r="C431" s="112"/>
      <c r="D431" s="112"/>
      <c r="E431" s="112"/>
      <c r="F431" s="112"/>
      <c r="G431" s="107">
        <v>428</v>
      </c>
      <c r="H431" s="112"/>
      <c r="I431" s="112"/>
      <c r="J431" s="112"/>
      <c r="K431" s="114"/>
      <c r="L431" s="92"/>
      <c r="M431" s="93"/>
      <c r="N431" s="94"/>
      <c r="O431" s="109"/>
      <c r="P431" s="109"/>
      <c r="Q431" s="109"/>
      <c r="R431" s="100"/>
    </row>
    <row r="432" spans="1:18" s="97" customFormat="1" ht="20.149999999999999" customHeight="1" x14ac:dyDescent="0.35">
      <c r="A432" s="112"/>
      <c r="B432" s="112"/>
      <c r="C432" s="112"/>
      <c r="D432" s="112"/>
      <c r="E432" s="112"/>
      <c r="F432" s="112"/>
      <c r="G432" s="107">
        <v>429</v>
      </c>
      <c r="H432" s="112"/>
      <c r="I432" s="112"/>
      <c r="J432" s="112"/>
      <c r="K432" s="114"/>
      <c r="L432" s="92"/>
      <c r="M432" s="93"/>
      <c r="N432" s="94"/>
      <c r="O432" s="109"/>
      <c r="P432" s="109"/>
      <c r="Q432" s="109"/>
      <c r="R432" s="100"/>
    </row>
    <row r="433" spans="1:18" s="97" customFormat="1" ht="20.149999999999999" customHeight="1" x14ac:dyDescent="0.35">
      <c r="A433" s="112"/>
      <c r="B433" s="112"/>
      <c r="C433" s="112"/>
      <c r="D433" s="112"/>
      <c r="E433" s="112"/>
      <c r="F433" s="112"/>
      <c r="G433" s="107">
        <v>430</v>
      </c>
      <c r="H433" s="112"/>
      <c r="I433" s="112"/>
      <c r="J433" s="112"/>
      <c r="K433" s="114"/>
      <c r="L433" s="92"/>
      <c r="M433" s="93"/>
      <c r="N433" s="94"/>
      <c r="O433" s="109"/>
      <c r="P433" s="109"/>
      <c r="Q433" s="109"/>
      <c r="R433" s="100"/>
    </row>
    <row r="434" spans="1:18" s="97" customFormat="1" ht="20.149999999999999" customHeight="1" x14ac:dyDescent="0.35">
      <c r="A434" s="112"/>
      <c r="B434" s="112"/>
      <c r="C434" s="112"/>
      <c r="D434" s="112"/>
      <c r="E434" s="112"/>
      <c r="F434" s="112"/>
      <c r="G434" s="107">
        <v>431</v>
      </c>
      <c r="H434" s="112"/>
      <c r="I434" s="112"/>
      <c r="J434" s="112"/>
      <c r="K434" s="114"/>
      <c r="L434" s="92"/>
      <c r="M434" s="93"/>
      <c r="N434" s="94"/>
      <c r="O434" s="109"/>
      <c r="P434" s="109"/>
      <c r="Q434" s="109"/>
      <c r="R434" s="100"/>
    </row>
    <row r="435" spans="1:18" s="97" customFormat="1" ht="20.149999999999999" customHeight="1" x14ac:dyDescent="0.35">
      <c r="A435" s="112"/>
      <c r="B435" s="112"/>
      <c r="C435" s="112"/>
      <c r="D435" s="112"/>
      <c r="E435" s="112"/>
      <c r="F435" s="112"/>
      <c r="G435" s="107">
        <v>432</v>
      </c>
      <c r="H435" s="112"/>
      <c r="I435" s="112"/>
      <c r="J435" s="112"/>
      <c r="K435" s="114"/>
      <c r="L435" s="92"/>
      <c r="M435" s="93"/>
      <c r="N435" s="94"/>
      <c r="O435" s="109"/>
      <c r="P435" s="109"/>
      <c r="Q435" s="109"/>
      <c r="R435" s="100"/>
    </row>
    <row r="436" spans="1:18" s="97" customFormat="1" ht="20.149999999999999" customHeight="1" x14ac:dyDescent="0.35">
      <c r="A436" s="112"/>
      <c r="B436" s="112"/>
      <c r="C436" s="112"/>
      <c r="D436" s="112"/>
      <c r="E436" s="112"/>
      <c r="F436" s="112"/>
      <c r="G436" s="107">
        <v>433</v>
      </c>
      <c r="H436" s="112"/>
      <c r="I436" s="112"/>
      <c r="J436" s="112"/>
      <c r="K436" s="114"/>
      <c r="L436" s="92"/>
      <c r="M436" s="93"/>
      <c r="N436" s="94"/>
      <c r="O436" s="109"/>
      <c r="P436" s="109"/>
      <c r="Q436" s="109"/>
      <c r="R436" s="100"/>
    </row>
    <row r="437" spans="1:18" s="97" customFormat="1" ht="20.149999999999999" customHeight="1" x14ac:dyDescent="0.35">
      <c r="A437" s="112"/>
      <c r="B437" s="112"/>
      <c r="C437" s="112"/>
      <c r="D437" s="112"/>
      <c r="E437" s="112"/>
      <c r="F437" s="112"/>
      <c r="G437" s="107">
        <v>434</v>
      </c>
      <c r="H437" s="112"/>
      <c r="I437" s="112"/>
      <c r="J437" s="112"/>
      <c r="K437" s="114"/>
      <c r="L437" s="92"/>
      <c r="M437" s="93"/>
      <c r="N437" s="94"/>
      <c r="O437" s="109"/>
      <c r="P437" s="109"/>
      <c r="Q437" s="109"/>
      <c r="R437" s="100"/>
    </row>
    <row r="438" spans="1:18" s="97" customFormat="1" ht="20.149999999999999" customHeight="1" x14ac:dyDescent="0.35">
      <c r="A438" s="112"/>
      <c r="B438" s="112"/>
      <c r="C438" s="112"/>
      <c r="D438" s="112"/>
      <c r="E438" s="112"/>
      <c r="F438" s="112"/>
      <c r="G438" s="107">
        <v>435</v>
      </c>
      <c r="H438" s="112"/>
      <c r="I438" s="112"/>
      <c r="J438" s="112"/>
      <c r="K438" s="114"/>
      <c r="L438" s="92"/>
      <c r="M438" s="93"/>
      <c r="N438" s="94"/>
      <c r="O438" s="109"/>
      <c r="P438" s="109"/>
      <c r="Q438" s="109"/>
      <c r="R438" s="100"/>
    </row>
    <row r="439" spans="1:18" s="97" customFormat="1" ht="20.149999999999999" customHeight="1" x14ac:dyDescent="0.35">
      <c r="A439" s="112"/>
      <c r="B439" s="112"/>
      <c r="C439" s="112"/>
      <c r="D439" s="112"/>
      <c r="E439" s="112"/>
      <c r="F439" s="112"/>
      <c r="G439" s="107">
        <v>436</v>
      </c>
      <c r="H439" s="112"/>
      <c r="I439" s="112"/>
      <c r="J439" s="112"/>
      <c r="K439" s="114"/>
      <c r="L439" s="92"/>
      <c r="M439" s="93"/>
      <c r="N439" s="94"/>
      <c r="O439" s="109"/>
      <c r="P439" s="109"/>
      <c r="Q439" s="109"/>
      <c r="R439" s="100"/>
    </row>
    <row r="440" spans="1:18" s="97" customFormat="1" ht="20.149999999999999" customHeight="1" x14ac:dyDescent="0.35">
      <c r="A440" s="112"/>
      <c r="B440" s="112"/>
      <c r="C440" s="112"/>
      <c r="D440" s="112"/>
      <c r="E440" s="112"/>
      <c r="F440" s="112"/>
      <c r="G440" s="107">
        <v>437</v>
      </c>
      <c r="H440" s="112"/>
      <c r="I440" s="112"/>
      <c r="J440" s="112"/>
      <c r="K440" s="114"/>
      <c r="L440" s="92"/>
      <c r="M440" s="93"/>
      <c r="N440" s="94"/>
      <c r="O440" s="109"/>
      <c r="P440" s="109"/>
      <c r="Q440" s="109"/>
      <c r="R440" s="100"/>
    </row>
    <row r="441" spans="1:18" s="97" customFormat="1" ht="20.149999999999999" customHeight="1" x14ac:dyDescent="0.35">
      <c r="A441" s="112"/>
      <c r="B441" s="112"/>
      <c r="C441" s="112"/>
      <c r="D441" s="112"/>
      <c r="E441" s="112"/>
      <c r="F441" s="112"/>
      <c r="G441" s="107">
        <v>438</v>
      </c>
      <c r="H441" s="112"/>
      <c r="I441" s="112"/>
      <c r="J441" s="112"/>
      <c r="K441" s="114"/>
      <c r="L441" s="92"/>
      <c r="M441" s="93"/>
      <c r="N441" s="94"/>
      <c r="O441" s="109"/>
      <c r="P441" s="109"/>
      <c r="Q441" s="109"/>
      <c r="R441" s="100"/>
    </row>
    <row r="442" spans="1:18" s="97" customFormat="1" ht="20.149999999999999" customHeight="1" x14ac:dyDescent="0.35">
      <c r="A442" s="112"/>
      <c r="B442" s="112"/>
      <c r="C442" s="112"/>
      <c r="D442" s="112"/>
      <c r="E442" s="112"/>
      <c r="F442" s="112"/>
      <c r="G442" s="107">
        <v>439</v>
      </c>
      <c r="H442" s="112"/>
      <c r="I442" s="112"/>
      <c r="J442" s="112"/>
      <c r="K442" s="114"/>
      <c r="L442" s="92"/>
      <c r="M442" s="93"/>
      <c r="N442" s="94"/>
      <c r="O442" s="109"/>
      <c r="P442" s="109"/>
      <c r="Q442" s="109"/>
      <c r="R442" s="100"/>
    </row>
    <row r="443" spans="1:18" s="97" customFormat="1" ht="20.149999999999999" customHeight="1" x14ac:dyDescent="0.35">
      <c r="A443" s="112"/>
      <c r="B443" s="112"/>
      <c r="C443" s="112"/>
      <c r="D443" s="112"/>
      <c r="E443" s="112"/>
      <c r="F443" s="112"/>
      <c r="G443" s="107">
        <v>440</v>
      </c>
      <c r="H443" s="112"/>
      <c r="I443" s="112"/>
      <c r="J443" s="112"/>
      <c r="K443" s="114"/>
      <c r="L443" s="92"/>
      <c r="M443" s="93"/>
      <c r="N443" s="94"/>
      <c r="O443" s="109"/>
      <c r="P443" s="109"/>
      <c r="Q443" s="109"/>
      <c r="R443" s="100"/>
    </row>
    <row r="444" spans="1:18" s="97" customFormat="1" ht="20.149999999999999" customHeight="1" x14ac:dyDescent="0.35">
      <c r="A444" s="112"/>
      <c r="B444" s="112"/>
      <c r="C444" s="112"/>
      <c r="D444" s="112"/>
      <c r="E444" s="112"/>
      <c r="F444" s="112"/>
      <c r="G444" s="107">
        <v>441</v>
      </c>
      <c r="H444" s="112"/>
      <c r="I444" s="112"/>
      <c r="J444" s="112"/>
      <c r="K444" s="114"/>
      <c r="L444" s="92"/>
      <c r="M444" s="93"/>
      <c r="N444" s="94"/>
      <c r="O444" s="109"/>
      <c r="P444" s="109"/>
      <c r="Q444" s="109"/>
      <c r="R444" s="100"/>
    </row>
    <row r="445" spans="1:18" s="97" customFormat="1" ht="20.149999999999999" customHeight="1" x14ac:dyDescent="0.35">
      <c r="A445" s="112"/>
      <c r="B445" s="112"/>
      <c r="C445" s="112"/>
      <c r="D445" s="112"/>
      <c r="E445" s="112"/>
      <c r="F445" s="112"/>
      <c r="G445" s="107">
        <v>442</v>
      </c>
      <c r="H445" s="112"/>
      <c r="I445" s="112"/>
      <c r="J445" s="112"/>
      <c r="K445" s="114"/>
      <c r="L445" s="92"/>
      <c r="M445" s="93"/>
      <c r="N445" s="94"/>
      <c r="O445" s="109"/>
      <c r="P445" s="109"/>
      <c r="Q445" s="109"/>
      <c r="R445" s="100"/>
    </row>
    <row r="446" spans="1:18" s="97" customFormat="1" ht="20.149999999999999" customHeight="1" x14ac:dyDescent="0.35">
      <c r="A446" s="112"/>
      <c r="B446" s="112"/>
      <c r="C446" s="112"/>
      <c r="D446" s="112"/>
      <c r="E446" s="112"/>
      <c r="F446" s="112"/>
      <c r="G446" s="107">
        <v>443</v>
      </c>
      <c r="H446" s="112"/>
      <c r="I446" s="112"/>
      <c r="J446" s="112"/>
      <c r="K446" s="114"/>
      <c r="L446" s="92"/>
      <c r="M446" s="93"/>
      <c r="N446" s="94"/>
      <c r="O446" s="109"/>
      <c r="P446" s="109"/>
      <c r="Q446" s="109"/>
      <c r="R446" s="100"/>
    </row>
    <row r="447" spans="1:18" s="97" customFormat="1" ht="20.149999999999999" customHeight="1" x14ac:dyDescent="0.35">
      <c r="A447" s="112"/>
      <c r="B447" s="112"/>
      <c r="C447" s="112"/>
      <c r="D447" s="112"/>
      <c r="E447" s="112"/>
      <c r="F447" s="112"/>
      <c r="G447" s="107">
        <v>444</v>
      </c>
      <c r="H447" s="112"/>
      <c r="I447" s="112"/>
      <c r="J447" s="112"/>
      <c r="K447" s="114"/>
      <c r="L447" s="92"/>
      <c r="M447" s="93"/>
      <c r="N447" s="94"/>
      <c r="O447" s="109"/>
      <c r="P447" s="109"/>
      <c r="Q447" s="109"/>
      <c r="R447" s="100"/>
    </row>
    <row r="448" spans="1:18" s="97" customFormat="1" ht="20.149999999999999" customHeight="1" x14ac:dyDescent="0.35">
      <c r="A448" s="112"/>
      <c r="B448" s="112"/>
      <c r="C448" s="112"/>
      <c r="D448" s="112"/>
      <c r="E448" s="112"/>
      <c r="F448" s="112"/>
      <c r="G448" s="107">
        <v>445</v>
      </c>
      <c r="H448" s="112"/>
      <c r="I448" s="112"/>
      <c r="J448" s="112"/>
      <c r="K448" s="114"/>
      <c r="L448" s="92"/>
      <c r="M448" s="93"/>
      <c r="N448" s="94"/>
      <c r="O448" s="109"/>
      <c r="P448" s="109"/>
      <c r="Q448" s="109"/>
      <c r="R448" s="100"/>
    </row>
    <row r="449" spans="1:18" s="97" customFormat="1" ht="20.149999999999999" customHeight="1" x14ac:dyDescent="0.35">
      <c r="A449" s="112"/>
      <c r="B449" s="112"/>
      <c r="C449" s="112"/>
      <c r="D449" s="112"/>
      <c r="E449" s="112"/>
      <c r="F449" s="112"/>
      <c r="G449" s="107">
        <v>446</v>
      </c>
      <c r="H449" s="112"/>
      <c r="I449" s="112"/>
      <c r="J449" s="112"/>
      <c r="K449" s="114"/>
      <c r="L449" s="92"/>
      <c r="M449" s="93"/>
      <c r="N449" s="94"/>
      <c r="O449" s="109"/>
      <c r="P449" s="109"/>
      <c r="Q449" s="109"/>
      <c r="R449" s="100"/>
    </row>
    <row r="450" spans="1:18" s="97" customFormat="1" ht="20.149999999999999" customHeight="1" x14ac:dyDescent="0.35">
      <c r="A450" s="112"/>
      <c r="B450" s="112"/>
      <c r="C450" s="112"/>
      <c r="D450" s="112"/>
      <c r="E450" s="112"/>
      <c r="F450" s="112"/>
      <c r="G450" s="107">
        <v>447</v>
      </c>
      <c r="H450" s="112"/>
      <c r="I450" s="112"/>
      <c r="J450" s="112"/>
      <c r="K450" s="114"/>
      <c r="L450" s="92"/>
      <c r="M450" s="93"/>
      <c r="N450" s="94"/>
      <c r="O450" s="109"/>
      <c r="P450" s="109"/>
      <c r="Q450" s="109"/>
      <c r="R450" s="100"/>
    </row>
    <row r="451" spans="1:18" s="97" customFormat="1" ht="20.149999999999999" customHeight="1" x14ac:dyDescent="0.35">
      <c r="A451" s="112"/>
      <c r="B451" s="112"/>
      <c r="C451" s="112"/>
      <c r="D451" s="112"/>
      <c r="E451" s="112"/>
      <c r="F451" s="112"/>
      <c r="G451" s="107">
        <v>448</v>
      </c>
      <c r="H451" s="112"/>
      <c r="I451" s="112"/>
      <c r="J451" s="112"/>
      <c r="K451" s="114"/>
      <c r="L451" s="92"/>
      <c r="M451" s="93"/>
      <c r="N451" s="94"/>
      <c r="O451" s="109"/>
      <c r="P451" s="109"/>
      <c r="Q451" s="109"/>
      <c r="R451" s="100"/>
    </row>
    <row r="452" spans="1:18" s="97" customFormat="1" ht="20.149999999999999" customHeight="1" x14ac:dyDescent="0.35">
      <c r="A452" s="112"/>
      <c r="B452" s="112"/>
      <c r="C452" s="112"/>
      <c r="D452" s="112"/>
      <c r="E452" s="112"/>
      <c r="F452" s="112"/>
      <c r="G452" s="107">
        <v>449</v>
      </c>
      <c r="H452" s="112"/>
      <c r="I452" s="112"/>
      <c r="J452" s="112"/>
      <c r="K452" s="114"/>
      <c r="L452" s="92"/>
      <c r="M452" s="93"/>
      <c r="N452" s="94"/>
      <c r="O452" s="109"/>
      <c r="P452" s="109"/>
      <c r="Q452" s="109"/>
      <c r="R452" s="100"/>
    </row>
    <row r="453" spans="1:18" s="97" customFormat="1" ht="20.149999999999999" customHeight="1" x14ac:dyDescent="0.35">
      <c r="A453" s="112"/>
      <c r="B453" s="112"/>
      <c r="C453" s="112"/>
      <c r="D453" s="112"/>
      <c r="E453" s="112"/>
      <c r="F453" s="112"/>
      <c r="G453" s="107">
        <v>450</v>
      </c>
      <c r="H453" s="112"/>
      <c r="I453" s="112"/>
      <c r="J453" s="112"/>
      <c r="K453" s="114"/>
      <c r="L453" s="92"/>
      <c r="M453" s="93"/>
      <c r="N453" s="94"/>
      <c r="O453" s="109"/>
      <c r="P453" s="109"/>
      <c r="Q453" s="109"/>
      <c r="R453" s="100"/>
    </row>
    <row r="454" spans="1:18" s="97" customFormat="1" ht="20.149999999999999" customHeight="1" x14ac:dyDescent="0.35">
      <c r="A454" s="112"/>
      <c r="B454" s="112"/>
      <c r="C454" s="112"/>
      <c r="D454" s="112"/>
      <c r="E454" s="112"/>
      <c r="F454" s="112"/>
      <c r="G454" s="107">
        <v>451</v>
      </c>
      <c r="H454" s="112"/>
      <c r="I454" s="112"/>
      <c r="J454" s="112"/>
      <c r="K454" s="114"/>
      <c r="L454" s="92">
        <f t="shared" ref="L454:L485" si="0">IF(OR(J454=5,J454=10, J454=15, J454="BP",J454="SCR"),"NT",K454)</f>
        <v>0</v>
      </c>
      <c r="M454" s="93"/>
      <c r="N454" s="94"/>
      <c r="O454" s="109"/>
      <c r="P454" s="109"/>
      <c r="Q454" s="109"/>
      <c r="R454" s="100"/>
    </row>
    <row r="455" spans="1:18" s="97" customFormat="1" ht="20.149999999999999" customHeight="1" x14ac:dyDescent="0.35">
      <c r="A455" s="112"/>
      <c r="B455" s="112"/>
      <c r="C455" s="112"/>
      <c r="D455" s="112"/>
      <c r="E455" s="112"/>
      <c r="F455" s="112"/>
      <c r="G455" s="107">
        <v>452</v>
      </c>
      <c r="H455" s="112"/>
      <c r="I455" s="112"/>
      <c r="J455" s="112"/>
      <c r="K455" s="114"/>
      <c r="L455" s="92">
        <f t="shared" si="0"/>
        <v>0</v>
      </c>
      <c r="M455" s="93"/>
      <c r="N455" s="94"/>
      <c r="O455" s="109"/>
      <c r="P455" s="109"/>
      <c r="Q455" s="109"/>
      <c r="R455" s="100"/>
    </row>
    <row r="456" spans="1:18" s="97" customFormat="1" ht="20.149999999999999" customHeight="1" x14ac:dyDescent="0.35">
      <c r="A456" s="112"/>
      <c r="B456" s="112"/>
      <c r="C456" s="112"/>
      <c r="D456" s="112"/>
      <c r="E456" s="112"/>
      <c r="F456" s="112"/>
      <c r="G456" s="107">
        <v>453</v>
      </c>
      <c r="H456" s="112"/>
      <c r="I456" s="112"/>
      <c r="J456" s="112"/>
      <c r="K456" s="114"/>
      <c r="L456" s="92">
        <f t="shared" si="0"/>
        <v>0</v>
      </c>
      <c r="M456" s="93"/>
      <c r="N456" s="94"/>
      <c r="O456" s="109"/>
      <c r="P456" s="109"/>
      <c r="Q456" s="109"/>
      <c r="R456" s="100"/>
    </row>
    <row r="457" spans="1:18" s="97" customFormat="1" ht="20.149999999999999" customHeight="1" x14ac:dyDescent="0.35">
      <c r="A457" s="112"/>
      <c r="B457" s="112"/>
      <c r="C457" s="112"/>
      <c r="D457" s="112"/>
      <c r="E457" s="112"/>
      <c r="F457" s="112"/>
      <c r="G457" s="107">
        <v>454</v>
      </c>
      <c r="H457" s="112"/>
      <c r="I457" s="112"/>
      <c r="J457" s="112"/>
      <c r="K457" s="114"/>
      <c r="L457" s="92">
        <f t="shared" si="0"/>
        <v>0</v>
      </c>
      <c r="M457" s="93"/>
      <c r="N457" s="94"/>
      <c r="O457" s="109"/>
      <c r="P457" s="109"/>
      <c r="Q457" s="109"/>
      <c r="R457" s="100"/>
    </row>
    <row r="458" spans="1:18" s="97" customFormat="1" ht="20.149999999999999" customHeight="1" x14ac:dyDescent="0.35">
      <c r="A458" s="112"/>
      <c r="B458" s="112"/>
      <c r="C458" s="112"/>
      <c r="D458" s="112"/>
      <c r="E458" s="112"/>
      <c r="F458" s="112"/>
      <c r="G458" s="107">
        <v>455</v>
      </c>
      <c r="H458" s="112"/>
      <c r="I458" s="112"/>
      <c r="J458" s="112"/>
      <c r="K458" s="114"/>
      <c r="L458" s="92">
        <f t="shared" si="0"/>
        <v>0</v>
      </c>
      <c r="M458" s="93"/>
      <c r="N458" s="94"/>
      <c r="O458" s="109"/>
      <c r="P458" s="109"/>
      <c r="Q458" s="109"/>
      <c r="R458" s="100"/>
    </row>
    <row r="459" spans="1:18" s="97" customFormat="1" ht="20.149999999999999" customHeight="1" x14ac:dyDescent="0.35">
      <c r="A459" s="112"/>
      <c r="B459" s="112"/>
      <c r="C459" s="112"/>
      <c r="D459" s="112"/>
      <c r="E459" s="112"/>
      <c r="F459" s="112"/>
      <c r="G459" s="107">
        <v>456</v>
      </c>
      <c r="H459" s="112"/>
      <c r="I459" s="112"/>
      <c r="J459" s="112"/>
      <c r="K459" s="114"/>
      <c r="L459" s="92">
        <f t="shared" si="0"/>
        <v>0</v>
      </c>
      <c r="M459" s="93"/>
      <c r="N459" s="94"/>
      <c r="O459" s="109"/>
      <c r="P459" s="109"/>
      <c r="Q459" s="109"/>
      <c r="R459" s="100"/>
    </row>
    <row r="460" spans="1:18" s="97" customFormat="1" ht="20.149999999999999" customHeight="1" x14ac:dyDescent="0.35">
      <c r="A460" s="112"/>
      <c r="B460" s="112"/>
      <c r="C460" s="112"/>
      <c r="D460" s="112"/>
      <c r="E460" s="112"/>
      <c r="F460" s="112"/>
      <c r="G460" s="107">
        <v>457</v>
      </c>
      <c r="H460" s="112"/>
      <c r="I460" s="112"/>
      <c r="J460" s="112"/>
      <c r="K460" s="114"/>
      <c r="L460" s="92">
        <f t="shared" si="0"/>
        <v>0</v>
      </c>
      <c r="M460" s="93"/>
      <c r="N460" s="94"/>
      <c r="O460" s="109"/>
      <c r="P460" s="109"/>
      <c r="Q460" s="109"/>
      <c r="R460" s="100"/>
    </row>
    <row r="461" spans="1:18" s="97" customFormat="1" ht="20.149999999999999" customHeight="1" x14ac:dyDescent="0.35">
      <c r="A461" s="112"/>
      <c r="B461" s="112"/>
      <c r="C461" s="112"/>
      <c r="D461" s="112"/>
      <c r="E461" s="112"/>
      <c r="F461" s="112"/>
      <c r="G461" s="107">
        <v>458</v>
      </c>
      <c r="H461" s="112"/>
      <c r="I461" s="112"/>
      <c r="J461" s="112"/>
      <c r="K461" s="114"/>
      <c r="L461" s="92">
        <f t="shared" si="0"/>
        <v>0</v>
      </c>
      <c r="M461" s="93"/>
      <c r="N461" s="94"/>
      <c r="O461" s="109"/>
      <c r="P461" s="109"/>
      <c r="Q461" s="109"/>
      <c r="R461" s="100"/>
    </row>
    <row r="462" spans="1:18" s="97" customFormat="1" ht="20.149999999999999" customHeight="1" x14ac:dyDescent="0.35">
      <c r="A462" s="112"/>
      <c r="B462" s="112"/>
      <c r="C462" s="112"/>
      <c r="D462" s="112"/>
      <c r="E462" s="112"/>
      <c r="F462" s="112"/>
      <c r="G462" s="107">
        <v>459</v>
      </c>
      <c r="H462" s="112"/>
      <c r="I462" s="112"/>
      <c r="J462" s="112"/>
      <c r="K462" s="114"/>
      <c r="L462" s="92">
        <f t="shared" si="0"/>
        <v>0</v>
      </c>
      <c r="M462" s="93"/>
      <c r="N462" s="94"/>
      <c r="O462" s="109"/>
      <c r="P462" s="109"/>
      <c r="Q462" s="109"/>
      <c r="R462" s="100"/>
    </row>
    <row r="463" spans="1:18" s="97" customFormat="1" ht="20.149999999999999" customHeight="1" x14ac:dyDescent="0.35">
      <c r="A463" s="112"/>
      <c r="B463" s="112"/>
      <c r="C463" s="112"/>
      <c r="D463" s="112"/>
      <c r="E463" s="112"/>
      <c r="F463" s="112"/>
      <c r="G463" s="107">
        <v>460</v>
      </c>
      <c r="H463" s="112"/>
      <c r="I463" s="112"/>
      <c r="J463" s="112"/>
      <c r="K463" s="114"/>
      <c r="L463" s="92">
        <f t="shared" si="0"/>
        <v>0</v>
      </c>
      <c r="M463" s="93"/>
      <c r="N463" s="94"/>
      <c r="O463" s="109"/>
      <c r="P463" s="109"/>
      <c r="Q463" s="109"/>
      <c r="R463" s="100"/>
    </row>
    <row r="464" spans="1:18" s="97" customFormat="1" ht="20.149999999999999" customHeight="1" x14ac:dyDescent="0.35">
      <c r="A464" s="112"/>
      <c r="B464" s="112"/>
      <c r="C464" s="112"/>
      <c r="D464" s="112"/>
      <c r="E464" s="112"/>
      <c r="F464" s="112"/>
      <c r="G464" s="107">
        <v>461</v>
      </c>
      <c r="H464" s="112"/>
      <c r="I464" s="112"/>
      <c r="J464" s="112"/>
      <c r="K464" s="114"/>
      <c r="L464" s="92">
        <f t="shared" si="0"/>
        <v>0</v>
      </c>
      <c r="M464" s="93"/>
      <c r="N464" s="94"/>
      <c r="O464" s="109"/>
      <c r="P464" s="109"/>
      <c r="Q464" s="109"/>
      <c r="R464" s="100"/>
    </row>
    <row r="465" spans="1:18" s="97" customFormat="1" ht="20.149999999999999" customHeight="1" x14ac:dyDescent="0.35">
      <c r="A465" s="112"/>
      <c r="B465" s="112"/>
      <c r="C465" s="112"/>
      <c r="D465" s="112"/>
      <c r="E465" s="112"/>
      <c r="F465" s="112"/>
      <c r="G465" s="107">
        <v>462</v>
      </c>
      <c r="H465" s="112"/>
      <c r="I465" s="112"/>
      <c r="J465" s="112"/>
      <c r="K465" s="114"/>
      <c r="L465" s="92">
        <f t="shared" si="0"/>
        <v>0</v>
      </c>
      <c r="M465" s="93"/>
      <c r="N465" s="94"/>
      <c r="O465" s="109"/>
      <c r="P465" s="109"/>
      <c r="Q465" s="109"/>
      <c r="R465" s="100"/>
    </row>
    <row r="466" spans="1:18" s="97" customFormat="1" ht="20.149999999999999" customHeight="1" x14ac:dyDescent="0.35">
      <c r="A466" s="112"/>
      <c r="B466" s="112"/>
      <c r="C466" s="112"/>
      <c r="D466" s="112"/>
      <c r="E466" s="112"/>
      <c r="F466" s="112"/>
      <c r="G466" s="107">
        <v>463</v>
      </c>
      <c r="H466" s="112"/>
      <c r="I466" s="112"/>
      <c r="J466" s="112"/>
      <c r="K466" s="114"/>
      <c r="L466" s="92">
        <f t="shared" si="0"/>
        <v>0</v>
      </c>
      <c r="M466" s="93"/>
      <c r="N466" s="94"/>
      <c r="O466" s="109"/>
      <c r="P466" s="109"/>
      <c r="Q466" s="109"/>
      <c r="R466" s="100"/>
    </row>
    <row r="467" spans="1:18" s="97" customFormat="1" ht="20.149999999999999" customHeight="1" x14ac:dyDescent="0.35">
      <c r="A467" s="112"/>
      <c r="B467" s="112"/>
      <c r="C467" s="112"/>
      <c r="D467" s="112"/>
      <c r="E467" s="112"/>
      <c r="F467" s="112"/>
      <c r="G467" s="107">
        <v>464</v>
      </c>
      <c r="H467" s="112"/>
      <c r="I467" s="112"/>
      <c r="J467" s="112"/>
      <c r="K467" s="114"/>
      <c r="L467" s="92">
        <f t="shared" si="0"/>
        <v>0</v>
      </c>
      <c r="M467" s="93"/>
      <c r="N467" s="94"/>
      <c r="O467" s="109"/>
      <c r="P467" s="109"/>
      <c r="Q467" s="109"/>
      <c r="R467" s="100"/>
    </row>
    <row r="468" spans="1:18" s="97" customFormat="1" ht="20.149999999999999" customHeight="1" x14ac:dyDescent="0.35">
      <c r="A468" s="112"/>
      <c r="B468" s="112"/>
      <c r="C468" s="112"/>
      <c r="D468" s="112"/>
      <c r="E468" s="112"/>
      <c r="F468" s="112"/>
      <c r="G468" s="107">
        <v>465</v>
      </c>
      <c r="H468" s="112"/>
      <c r="I468" s="112"/>
      <c r="J468" s="112"/>
      <c r="K468" s="114"/>
      <c r="L468" s="92">
        <f t="shared" si="0"/>
        <v>0</v>
      </c>
      <c r="M468" s="93"/>
      <c r="N468" s="94"/>
      <c r="O468" s="109"/>
      <c r="P468" s="109"/>
      <c r="Q468" s="109"/>
      <c r="R468" s="100"/>
    </row>
    <row r="469" spans="1:18" s="97" customFormat="1" ht="20.149999999999999" customHeight="1" x14ac:dyDescent="0.35">
      <c r="A469" s="112"/>
      <c r="B469" s="112"/>
      <c r="C469" s="112"/>
      <c r="D469" s="112"/>
      <c r="E469" s="112"/>
      <c r="F469" s="112"/>
      <c r="G469" s="107">
        <v>466</v>
      </c>
      <c r="H469" s="112"/>
      <c r="I469" s="112"/>
      <c r="J469" s="112"/>
      <c r="K469" s="114"/>
      <c r="L469" s="92">
        <f t="shared" si="0"/>
        <v>0</v>
      </c>
      <c r="M469" s="93"/>
      <c r="N469" s="94"/>
      <c r="O469" s="109"/>
      <c r="P469" s="109"/>
      <c r="Q469" s="109"/>
      <c r="R469" s="100"/>
    </row>
    <row r="470" spans="1:18" s="97" customFormat="1" ht="20.149999999999999" customHeight="1" x14ac:dyDescent="0.35">
      <c r="A470" s="112"/>
      <c r="B470" s="112"/>
      <c r="C470" s="112"/>
      <c r="D470" s="112"/>
      <c r="E470" s="112"/>
      <c r="F470" s="112"/>
      <c r="G470" s="107">
        <v>467</v>
      </c>
      <c r="H470" s="112"/>
      <c r="I470" s="112"/>
      <c r="J470" s="112"/>
      <c r="K470" s="114"/>
      <c r="L470" s="92">
        <f t="shared" si="0"/>
        <v>0</v>
      </c>
      <c r="M470" s="93"/>
      <c r="N470" s="94"/>
      <c r="O470" s="109"/>
      <c r="P470" s="109"/>
      <c r="Q470" s="109"/>
      <c r="R470" s="100"/>
    </row>
    <row r="471" spans="1:18" s="97" customFormat="1" ht="20.149999999999999" customHeight="1" x14ac:dyDescent="0.35">
      <c r="A471" s="112"/>
      <c r="B471" s="112"/>
      <c r="C471" s="112"/>
      <c r="D471" s="112"/>
      <c r="E471" s="112"/>
      <c r="F471" s="112"/>
      <c r="G471" s="107">
        <v>468</v>
      </c>
      <c r="H471" s="112"/>
      <c r="I471" s="112"/>
      <c r="J471" s="112"/>
      <c r="K471" s="114"/>
      <c r="L471" s="92">
        <f t="shared" si="0"/>
        <v>0</v>
      </c>
      <c r="M471" s="93"/>
      <c r="N471" s="94"/>
      <c r="O471" s="109"/>
      <c r="P471" s="109"/>
      <c r="Q471" s="109"/>
      <c r="R471" s="100"/>
    </row>
    <row r="472" spans="1:18" s="97" customFormat="1" ht="20.149999999999999" customHeight="1" x14ac:dyDescent="0.35">
      <c r="A472" s="112"/>
      <c r="B472" s="112"/>
      <c r="C472" s="112"/>
      <c r="D472" s="112"/>
      <c r="E472" s="112"/>
      <c r="F472" s="112"/>
      <c r="G472" s="107">
        <v>469</v>
      </c>
      <c r="H472" s="112"/>
      <c r="I472" s="112"/>
      <c r="J472" s="112"/>
      <c r="K472" s="114"/>
      <c r="L472" s="92">
        <f t="shared" si="0"/>
        <v>0</v>
      </c>
      <c r="M472" s="93"/>
      <c r="N472" s="94"/>
      <c r="O472" s="109"/>
      <c r="P472" s="109"/>
      <c r="Q472" s="109"/>
      <c r="R472" s="100"/>
    </row>
    <row r="473" spans="1:18" s="97" customFormat="1" ht="20.149999999999999" customHeight="1" x14ac:dyDescent="0.35">
      <c r="A473" s="112"/>
      <c r="B473" s="112"/>
      <c r="C473" s="112"/>
      <c r="D473" s="112"/>
      <c r="E473" s="112"/>
      <c r="F473" s="112"/>
      <c r="G473" s="107">
        <v>470</v>
      </c>
      <c r="H473" s="112"/>
      <c r="I473" s="112"/>
      <c r="J473" s="112"/>
      <c r="K473" s="114"/>
      <c r="L473" s="92">
        <f t="shared" si="0"/>
        <v>0</v>
      </c>
      <c r="M473" s="93"/>
      <c r="N473" s="94"/>
      <c r="O473" s="109"/>
      <c r="P473" s="109"/>
      <c r="Q473" s="109"/>
      <c r="R473" s="100"/>
    </row>
    <row r="474" spans="1:18" s="97" customFormat="1" ht="20.149999999999999" customHeight="1" x14ac:dyDescent="0.35">
      <c r="A474" s="112"/>
      <c r="B474" s="112"/>
      <c r="C474" s="112"/>
      <c r="D474" s="112"/>
      <c r="E474" s="112"/>
      <c r="F474" s="112"/>
      <c r="G474" s="107">
        <v>471</v>
      </c>
      <c r="H474" s="112"/>
      <c r="I474" s="112"/>
      <c r="J474" s="112"/>
      <c r="K474" s="114"/>
      <c r="L474" s="92">
        <f t="shared" si="0"/>
        <v>0</v>
      </c>
      <c r="M474" s="93"/>
      <c r="N474" s="94"/>
      <c r="O474" s="109"/>
      <c r="P474" s="109"/>
      <c r="Q474" s="109"/>
      <c r="R474" s="100"/>
    </row>
    <row r="475" spans="1:18" s="97" customFormat="1" ht="20.149999999999999" customHeight="1" x14ac:dyDescent="0.35">
      <c r="A475" s="112"/>
      <c r="B475" s="112"/>
      <c r="C475" s="112"/>
      <c r="D475" s="112"/>
      <c r="E475" s="112"/>
      <c r="F475" s="112"/>
      <c r="G475" s="107">
        <v>472</v>
      </c>
      <c r="H475" s="112"/>
      <c r="I475" s="112"/>
      <c r="J475" s="112"/>
      <c r="K475" s="114"/>
      <c r="L475" s="92">
        <f t="shared" si="0"/>
        <v>0</v>
      </c>
      <c r="M475" s="93"/>
      <c r="N475" s="94"/>
      <c r="O475" s="109"/>
      <c r="P475" s="109"/>
      <c r="Q475" s="109"/>
      <c r="R475" s="100"/>
    </row>
    <row r="476" spans="1:18" s="97" customFormat="1" ht="20.149999999999999" customHeight="1" x14ac:dyDescent="0.35">
      <c r="A476" s="112"/>
      <c r="B476" s="112"/>
      <c r="C476" s="112"/>
      <c r="D476" s="112"/>
      <c r="E476" s="112"/>
      <c r="F476" s="112"/>
      <c r="G476" s="107">
        <v>473</v>
      </c>
      <c r="H476" s="112"/>
      <c r="I476" s="112"/>
      <c r="J476" s="112"/>
      <c r="K476" s="114"/>
      <c r="L476" s="92">
        <f t="shared" si="0"/>
        <v>0</v>
      </c>
      <c r="M476" s="93"/>
      <c r="N476" s="94"/>
      <c r="O476" s="109"/>
      <c r="P476" s="109"/>
      <c r="Q476" s="109"/>
      <c r="R476" s="100"/>
    </row>
    <row r="477" spans="1:18" s="97" customFormat="1" ht="20.149999999999999" customHeight="1" x14ac:dyDescent="0.35">
      <c r="A477" s="112"/>
      <c r="B477" s="112"/>
      <c r="C477" s="112"/>
      <c r="D477" s="112"/>
      <c r="E477" s="112"/>
      <c r="F477" s="112"/>
      <c r="G477" s="107">
        <v>474</v>
      </c>
      <c r="H477" s="112"/>
      <c r="I477" s="112"/>
      <c r="J477" s="112"/>
      <c r="K477" s="114"/>
      <c r="L477" s="92">
        <f t="shared" si="0"/>
        <v>0</v>
      </c>
      <c r="M477" s="93"/>
      <c r="N477" s="94"/>
      <c r="O477" s="109"/>
      <c r="P477" s="109"/>
      <c r="Q477" s="109"/>
      <c r="R477" s="100"/>
    </row>
    <row r="478" spans="1:18" s="97" customFormat="1" ht="20.149999999999999" customHeight="1" x14ac:dyDescent="0.35">
      <c r="A478" s="112"/>
      <c r="B478" s="112"/>
      <c r="C478" s="112"/>
      <c r="D478" s="112"/>
      <c r="E478" s="112"/>
      <c r="F478" s="112"/>
      <c r="G478" s="107">
        <v>475</v>
      </c>
      <c r="H478" s="112"/>
      <c r="I478" s="112"/>
      <c r="J478" s="112"/>
      <c r="K478" s="114"/>
      <c r="L478" s="92">
        <f t="shared" si="0"/>
        <v>0</v>
      </c>
      <c r="M478" s="93"/>
      <c r="N478" s="94"/>
      <c r="O478" s="109"/>
      <c r="P478" s="109"/>
      <c r="Q478" s="109"/>
      <c r="R478" s="100"/>
    </row>
    <row r="479" spans="1:18" s="97" customFormat="1" ht="20.149999999999999" customHeight="1" x14ac:dyDescent="0.35">
      <c r="A479" s="112"/>
      <c r="B479" s="112"/>
      <c r="C479" s="112"/>
      <c r="D479" s="112"/>
      <c r="E479" s="112"/>
      <c r="F479" s="112"/>
      <c r="G479" s="107">
        <v>476</v>
      </c>
      <c r="H479" s="112"/>
      <c r="I479" s="112"/>
      <c r="J479" s="112"/>
      <c r="K479" s="114"/>
      <c r="L479" s="92">
        <f t="shared" si="0"/>
        <v>0</v>
      </c>
      <c r="M479" s="93"/>
      <c r="N479" s="94"/>
      <c r="O479" s="109"/>
      <c r="P479" s="109"/>
      <c r="Q479" s="109"/>
      <c r="R479" s="100"/>
    </row>
    <row r="480" spans="1:18" s="97" customFormat="1" ht="20.149999999999999" customHeight="1" x14ac:dyDescent="0.35">
      <c r="A480" s="112"/>
      <c r="B480" s="112"/>
      <c r="C480" s="112"/>
      <c r="D480" s="112"/>
      <c r="E480" s="112"/>
      <c r="F480" s="112"/>
      <c r="G480" s="107">
        <v>477</v>
      </c>
      <c r="H480" s="112"/>
      <c r="I480" s="112"/>
      <c r="J480" s="112"/>
      <c r="K480" s="114"/>
      <c r="L480" s="92">
        <f t="shared" si="0"/>
        <v>0</v>
      </c>
      <c r="M480" s="93"/>
      <c r="N480" s="94"/>
      <c r="O480" s="109"/>
      <c r="P480" s="109"/>
      <c r="Q480" s="109"/>
      <c r="R480" s="100"/>
    </row>
    <row r="481" spans="1:18" s="97" customFormat="1" ht="20.149999999999999" customHeight="1" x14ac:dyDescent="0.35">
      <c r="A481" s="112"/>
      <c r="B481" s="112"/>
      <c r="C481" s="112"/>
      <c r="D481" s="112"/>
      <c r="E481" s="112"/>
      <c r="F481" s="112"/>
      <c r="G481" s="107">
        <v>478</v>
      </c>
      <c r="H481" s="112"/>
      <c r="I481" s="112"/>
      <c r="J481" s="112"/>
      <c r="K481" s="114"/>
      <c r="L481" s="92">
        <f t="shared" si="0"/>
        <v>0</v>
      </c>
      <c r="M481" s="93"/>
      <c r="N481" s="94"/>
      <c r="O481" s="109"/>
      <c r="P481" s="109"/>
      <c r="Q481" s="109"/>
      <c r="R481" s="100"/>
    </row>
    <row r="482" spans="1:18" s="97" customFormat="1" ht="20.149999999999999" customHeight="1" x14ac:dyDescent="0.35">
      <c r="A482" s="112"/>
      <c r="B482" s="112"/>
      <c r="C482" s="112"/>
      <c r="D482" s="112"/>
      <c r="E482" s="112"/>
      <c r="F482" s="112"/>
      <c r="G482" s="107">
        <v>479</v>
      </c>
      <c r="H482" s="112"/>
      <c r="I482" s="112"/>
      <c r="J482" s="112"/>
      <c r="K482" s="114"/>
      <c r="L482" s="92">
        <f t="shared" si="0"/>
        <v>0</v>
      </c>
      <c r="M482" s="93"/>
      <c r="N482" s="94"/>
      <c r="O482" s="109"/>
      <c r="P482" s="109"/>
      <c r="Q482" s="109"/>
      <c r="R482" s="100"/>
    </row>
    <row r="483" spans="1:18" s="97" customFormat="1" ht="20.149999999999999" customHeight="1" x14ac:dyDescent="0.35">
      <c r="A483" s="112"/>
      <c r="B483" s="112"/>
      <c r="C483" s="112"/>
      <c r="D483" s="112"/>
      <c r="E483" s="112"/>
      <c r="F483" s="112"/>
      <c r="G483" s="107">
        <v>480</v>
      </c>
      <c r="H483" s="112"/>
      <c r="I483" s="112"/>
      <c r="J483" s="112"/>
      <c r="K483" s="114"/>
      <c r="L483" s="92">
        <f t="shared" si="0"/>
        <v>0</v>
      </c>
      <c r="M483" s="93"/>
      <c r="N483" s="94"/>
      <c r="O483" s="109"/>
      <c r="P483" s="109"/>
      <c r="Q483" s="109"/>
      <c r="R483" s="100"/>
    </row>
    <row r="484" spans="1:18" s="97" customFormat="1" ht="20.149999999999999" customHeight="1" x14ac:dyDescent="0.35">
      <c r="A484" s="112"/>
      <c r="B484" s="112"/>
      <c r="C484" s="112"/>
      <c r="D484" s="112"/>
      <c r="E484" s="112"/>
      <c r="F484" s="112"/>
      <c r="G484" s="107">
        <v>481</v>
      </c>
      <c r="H484" s="112"/>
      <c r="I484" s="112"/>
      <c r="J484" s="112"/>
      <c r="K484" s="114"/>
      <c r="L484" s="92">
        <f t="shared" si="0"/>
        <v>0</v>
      </c>
      <c r="M484" s="93"/>
      <c r="N484" s="94"/>
      <c r="O484" s="109"/>
      <c r="P484" s="109"/>
      <c r="Q484" s="109"/>
      <c r="R484" s="100"/>
    </row>
    <row r="485" spans="1:18" s="97" customFormat="1" ht="20.149999999999999" customHeight="1" x14ac:dyDescent="0.35">
      <c r="A485" s="112"/>
      <c r="B485" s="112"/>
      <c r="C485" s="112"/>
      <c r="D485" s="112"/>
      <c r="E485" s="112"/>
      <c r="F485" s="112"/>
      <c r="G485" s="107">
        <v>482</v>
      </c>
      <c r="H485" s="112"/>
      <c r="I485" s="112"/>
      <c r="J485" s="112"/>
      <c r="K485" s="114"/>
      <c r="L485" s="92">
        <f t="shared" si="0"/>
        <v>0</v>
      </c>
      <c r="M485" s="93"/>
      <c r="N485" s="94"/>
      <c r="O485" s="109"/>
      <c r="P485" s="109"/>
      <c r="Q485" s="109"/>
      <c r="R485" s="100"/>
    </row>
    <row r="486" spans="1:18" s="97" customFormat="1" ht="20.149999999999999" customHeight="1" x14ac:dyDescent="0.35">
      <c r="A486" s="112"/>
      <c r="B486" s="112"/>
      <c r="C486" s="112"/>
      <c r="D486" s="112"/>
      <c r="E486" s="112"/>
      <c r="F486" s="112"/>
      <c r="G486" s="107">
        <v>483</v>
      </c>
      <c r="H486" s="112"/>
      <c r="I486" s="112"/>
      <c r="J486" s="112"/>
      <c r="K486" s="114"/>
      <c r="L486" s="92">
        <f t="shared" ref="L486:L517" si="1">IF(OR(J486=5,J486=10, J486=15, J486="BP",J486="SCR"),"NT",K486)</f>
        <v>0</v>
      </c>
      <c r="M486" s="93"/>
      <c r="N486" s="94"/>
      <c r="O486" s="109"/>
      <c r="P486" s="109"/>
      <c r="Q486" s="109"/>
      <c r="R486" s="100"/>
    </row>
    <row r="487" spans="1:18" s="97" customFormat="1" ht="20.149999999999999" customHeight="1" x14ac:dyDescent="0.35">
      <c r="A487" s="112"/>
      <c r="B487" s="112"/>
      <c r="C487" s="112"/>
      <c r="D487" s="112"/>
      <c r="E487" s="112"/>
      <c r="F487" s="112"/>
      <c r="G487" s="107">
        <v>484</v>
      </c>
      <c r="H487" s="112"/>
      <c r="I487" s="112"/>
      <c r="J487" s="112"/>
      <c r="K487" s="114"/>
      <c r="L487" s="92">
        <f t="shared" si="1"/>
        <v>0</v>
      </c>
      <c r="M487" s="93"/>
      <c r="N487" s="94"/>
      <c r="O487" s="109"/>
      <c r="P487" s="109"/>
      <c r="Q487" s="109"/>
      <c r="R487" s="100"/>
    </row>
    <row r="488" spans="1:18" s="97" customFormat="1" ht="20.149999999999999" customHeight="1" x14ac:dyDescent="0.35">
      <c r="A488" s="112"/>
      <c r="B488" s="112"/>
      <c r="C488" s="112"/>
      <c r="D488" s="112"/>
      <c r="E488" s="112"/>
      <c r="F488" s="112"/>
      <c r="G488" s="107">
        <v>485</v>
      </c>
      <c r="H488" s="112"/>
      <c r="I488" s="112"/>
      <c r="J488" s="112"/>
      <c r="K488" s="114"/>
      <c r="L488" s="92">
        <f t="shared" si="1"/>
        <v>0</v>
      </c>
      <c r="M488" s="93"/>
      <c r="N488" s="94"/>
      <c r="O488" s="109"/>
      <c r="P488" s="109"/>
      <c r="Q488" s="109"/>
      <c r="R488" s="100"/>
    </row>
    <row r="489" spans="1:18" s="97" customFormat="1" ht="20.149999999999999" customHeight="1" x14ac:dyDescent="0.35">
      <c r="A489" s="112"/>
      <c r="B489" s="112"/>
      <c r="C489" s="112"/>
      <c r="D489" s="112"/>
      <c r="E489" s="112"/>
      <c r="F489" s="112"/>
      <c r="G489" s="107">
        <v>486</v>
      </c>
      <c r="H489" s="112"/>
      <c r="I489" s="112"/>
      <c r="J489" s="112"/>
      <c r="K489" s="114"/>
      <c r="L489" s="92">
        <f t="shared" si="1"/>
        <v>0</v>
      </c>
      <c r="M489" s="93"/>
      <c r="N489" s="94"/>
      <c r="O489" s="109"/>
      <c r="P489" s="109"/>
      <c r="Q489" s="109"/>
      <c r="R489" s="100"/>
    </row>
    <row r="490" spans="1:18" s="97" customFormat="1" ht="20.149999999999999" customHeight="1" x14ac:dyDescent="0.35">
      <c r="A490" s="112"/>
      <c r="B490" s="112"/>
      <c r="C490" s="112"/>
      <c r="D490" s="112"/>
      <c r="E490" s="112"/>
      <c r="F490" s="112"/>
      <c r="G490" s="107">
        <v>487</v>
      </c>
      <c r="H490" s="112"/>
      <c r="I490" s="112"/>
      <c r="J490" s="112"/>
      <c r="K490" s="114"/>
      <c r="L490" s="92">
        <f t="shared" si="1"/>
        <v>0</v>
      </c>
      <c r="M490" s="93"/>
      <c r="N490" s="94"/>
      <c r="O490" s="109"/>
      <c r="P490" s="109"/>
      <c r="Q490" s="109"/>
      <c r="R490" s="100"/>
    </row>
    <row r="491" spans="1:18" s="97" customFormat="1" ht="20.149999999999999" customHeight="1" x14ac:dyDescent="0.35">
      <c r="A491" s="112"/>
      <c r="B491" s="112"/>
      <c r="C491" s="112"/>
      <c r="D491" s="112"/>
      <c r="E491" s="112"/>
      <c r="F491" s="112"/>
      <c r="G491" s="107">
        <v>488</v>
      </c>
      <c r="H491" s="112"/>
      <c r="I491" s="112"/>
      <c r="J491" s="112"/>
      <c r="K491" s="114"/>
      <c r="L491" s="92">
        <f t="shared" si="1"/>
        <v>0</v>
      </c>
      <c r="M491" s="93"/>
      <c r="N491" s="94"/>
      <c r="O491" s="109"/>
      <c r="P491" s="109"/>
      <c r="Q491" s="109"/>
      <c r="R491" s="100"/>
    </row>
    <row r="492" spans="1:18" s="97" customFormat="1" ht="20.149999999999999" customHeight="1" x14ac:dyDescent="0.35">
      <c r="A492" s="112"/>
      <c r="B492" s="112"/>
      <c r="C492" s="112"/>
      <c r="D492" s="112"/>
      <c r="E492" s="112"/>
      <c r="F492" s="112"/>
      <c r="G492" s="107">
        <v>489</v>
      </c>
      <c r="H492" s="112"/>
      <c r="I492" s="112"/>
      <c r="J492" s="112"/>
      <c r="K492" s="114"/>
      <c r="L492" s="92">
        <f t="shared" si="1"/>
        <v>0</v>
      </c>
      <c r="M492" s="93"/>
      <c r="N492" s="94"/>
      <c r="O492" s="109"/>
      <c r="P492" s="109"/>
      <c r="Q492" s="109"/>
      <c r="R492" s="100"/>
    </row>
    <row r="493" spans="1:18" s="97" customFormat="1" ht="20.149999999999999" customHeight="1" x14ac:dyDescent="0.35">
      <c r="A493" s="112"/>
      <c r="B493" s="112"/>
      <c r="C493" s="112"/>
      <c r="D493" s="112"/>
      <c r="E493" s="112"/>
      <c r="F493" s="112"/>
      <c r="G493" s="107">
        <v>490</v>
      </c>
      <c r="H493" s="112"/>
      <c r="I493" s="112"/>
      <c r="J493" s="112"/>
      <c r="K493" s="114"/>
      <c r="L493" s="92">
        <f t="shared" si="1"/>
        <v>0</v>
      </c>
      <c r="M493" s="93"/>
      <c r="N493" s="94"/>
      <c r="O493" s="109"/>
      <c r="P493" s="109"/>
      <c r="Q493" s="109"/>
      <c r="R493" s="100"/>
    </row>
    <row r="494" spans="1:18" s="97" customFormat="1" ht="20.149999999999999" customHeight="1" x14ac:dyDescent="0.35">
      <c r="A494" s="112"/>
      <c r="B494" s="112"/>
      <c r="C494" s="112"/>
      <c r="D494" s="112"/>
      <c r="E494" s="112"/>
      <c r="F494" s="112"/>
      <c r="G494" s="107">
        <v>491</v>
      </c>
      <c r="H494" s="112"/>
      <c r="I494" s="112"/>
      <c r="J494" s="112"/>
      <c r="K494" s="114"/>
      <c r="L494" s="92">
        <f t="shared" si="1"/>
        <v>0</v>
      </c>
      <c r="M494" s="93"/>
      <c r="N494" s="94"/>
      <c r="O494" s="109"/>
      <c r="P494" s="109"/>
      <c r="Q494" s="109"/>
      <c r="R494" s="100"/>
    </row>
    <row r="495" spans="1:18" s="97" customFormat="1" ht="20.149999999999999" customHeight="1" x14ac:dyDescent="0.35">
      <c r="A495" s="112"/>
      <c r="B495" s="112"/>
      <c r="C495" s="112"/>
      <c r="D495" s="112"/>
      <c r="E495" s="112"/>
      <c r="F495" s="112"/>
      <c r="G495" s="107">
        <v>492</v>
      </c>
      <c r="H495" s="112"/>
      <c r="I495" s="112"/>
      <c r="J495" s="112"/>
      <c r="K495" s="114"/>
      <c r="L495" s="92">
        <f t="shared" si="1"/>
        <v>0</v>
      </c>
      <c r="M495" s="93"/>
      <c r="N495" s="94"/>
      <c r="O495" s="109"/>
      <c r="P495" s="109"/>
      <c r="Q495" s="109"/>
      <c r="R495" s="100"/>
    </row>
    <row r="496" spans="1:18" s="97" customFormat="1" ht="20.149999999999999" customHeight="1" x14ac:dyDescent="0.35">
      <c r="A496" s="112"/>
      <c r="B496" s="112"/>
      <c r="C496" s="112"/>
      <c r="D496" s="112"/>
      <c r="E496" s="112"/>
      <c r="F496" s="112"/>
      <c r="G496" s="107">
        <v>493</v>
      </c>
      <c r="H496" s="112"/>
      <c r="I496" s="112"/>
      <c r="J496" s="112"/>
      <c r="K496" s="114"/>
      <c r="L496" s="92">
        <f t="shared" si="1"/>
        <v>0</v>
      </c>
      <c r="M496" s="93"/>
      <c r="N496" s="94"/>
      <c r="O496" s="109"/>
      <c r="P496" s="109"/>
      <c r="Q496" s="109"/>
      <c r="R496" s="100"/>
    </row>
    <row r="497" spans="1:18" s="97" customFormat="1" ht="20.149999999999999" customHeight="1" x14ac:dyDescent="0.35">
      <c r="A497" s="112"/>
      <c r="B497" s="112"/>
      <c r="C497" s="112"/>
      <c r="D497" s="112"/>
      <c r="E497" s="112"/>
      <c r="F497" s="112"/>
      <c r="G497" s="107">
        <v>494</v>
      </c>
      <c r="H497" s="112"/>
      <c r="I497" s="112"/>
      <c r="J497" s="112"/>
      <c r="K497" s="114"/>
      <c r="L497" s="92">
        <f t="shared" si="1"/>
        <v>0</v>
      </c>
      <c r="M497" s="93"/>
      <c r="N497" s="94"/>
      <c r="O497" s="109"/>
      <c r="P497" s="109"/>
      <c r="Q497" s="109"/>
      <c r="R497" s="100"/>
    </row>
    <row r="498" spans="1:18" s="97" customFormat="1" ht="20.149999999999999" customHeight="1" x14ac:dyDescent="0.35">
      <c r="A498" s="112"/>
      <c r="B498" s="112"/>
      <c r="C498" s="112"/>
      <c r="D498" s="112"/>
      <c r="E498" s="112"/>
      <c r="F498" s="112"/>
      <c r="G498" s="107">
        <v>495</v>
      </c>
      <c r="H498" s="112"/>
      <c r="I498" s="112"/>
      <c r="J498" s="112"/>
      <c r="K498" s="114"/>
      <c r="L498" s="92">
        <f t="shared" si="1"/>
        <v>0</v>
      </c>
      <c r="M498" s="93"/>
      <c r="N498" s="94"/>
      <c r="O498" s="109"/>
      <c r="P498" s="109"/>
      <c r="Q498" s="109"/>
      <c r="R498" s="100"/>
    </row>
    <row r="499" spans="1:18" s="97" customFormat="1" ht="20.149999999999999" customHeight="1" x14ac:dyDescent="0.35">
      <c r="A499" s="112"/>
      <c r="B499" s="112"/>
      <c r="C499" s="112"/>
      <c r="D499" s="112"/>
      <c r="E499" s="112"/>
      <c r="F499" s="112"/>
      <c r="G499" s="107">
        <v>496</v>
      </c>
      <c r="H499" s="112"/>
      <c r="I499" s="112"/>
      <c r="J499" s="112"/>
      <c r="K499" s="114"/>
      <c r="L499" s="92">
        <f t="shared" si="1"/>
        <v>0</v>
      </c>
      <c r="M499" s="93"/>
      <c r="N499" s="94"/>
      <c r="O499" s="109"/>
      <c r="P499" s="109"/>
      <c r="Q499" s="109"/>
      <c r="R499" s="100"/>
    </row>
    <row r="500" spans="1:18" s="97" customFormat="1" ht="20.149999999999999" customHeight="1" x14ac:dyDescent="0.35">
      <c r="A500" s="112"/>
      <c r="B500" s="112"/>
      <c r="C500" s="112"/>
      <c r="D500" s="112"/>
      <c r="E500" s="112"/>
      <c r="F500" s="112"/>
      <c r="G500" s="107">
        <v>497</v>
      </c>
      <c r="H500" s="112"/>
      <c r="I500" s="112"/>
      <c r="J500" s="112"/>
      <c r="K500" s="114"/>
      <c r="L500" s="92">
        <f t="shared" si="1"/>
        <v>0</v>
      </c>
      <c r="M500" s="93"/>
      <c r="N500" s="94"/>
      <c r="O500" s="109"/>
      <c r="P500" s="109"/>
      <c r="Q500" s="109"/>
      <c r="R500" s="100"/>
    </row>
    <row r="501" spans="1:18" s="97" customFormat="1" ht="20.149999999999999" customHeight="1" x14ac:dyDescent="0.35">
      <c r="A501" s="112"/>
      <c r="B501" s="112"/>
      <c r="C501" s="112"/>
      <c r="D501" s="112"/>
      <c r="E501" s="112"/>
      <c r="F501" s="112"/>
      <c r="G501" s="107">
        <v>498</v>
      </c>
      <c r="H501" s="112"/>
      <c r="I501" s="112"/>
      <c r="J501" s="112"/>
      <c r="K501" s="114"/>
      <c r="L501" s="92">
        <f t="shared" si="1"/>
        <v>0</v>
      </c>
      <c r="M501" s="93"/>
      <c r="N501" s="94"/>
      <c r="O501" s="109"/>
      <c r="P501" s="109"/>
      <c r="Q501" s="109"/>
      <c r="R501" s="100"/>
    </row>
    <row r="502" spans="1:18" s="97" customFormat="1" ht="20.149999999999999" customHeight="1" x14ac:dyDescent="0.35">
      <c r="A502" s="112"/>
      <c r="B502" s="112"/>
      <c r="C502" s="112"/>
      <c r="D502" s="112"/>
      <c r="E502" s="112"/>
      <c r="F502" s="112"/>
      <c r="G502" s="107">
        <v>499</v>
      </c>
      <c r="H502" s="112"/>
      <c r="I502" s="112"/>
      <c r="J502" s="112"/>
      <c r="K502" s="114"/>
      <c r="L502" s="92">
        <f t="shared" si="1"/>
        <v>0</v>
      </c>
      <c r="M502" s="93"/>
      <c r="N502" s="94"/>
      <c r="O502" s="109"/>
      <c r="P502" s="109"/>
      <c r="Q502" s="109"/>
      <c r="R502" s="100"/>
    </row>
    <row r="503" spans="1:18" s="97" customFormat="1" ht="20.149999999999999" customHeight="1" x14ac:dyDescent="0.35">
      <c r="A503" s="112"/>
      <c r="B503" s="112"/>
      <c r="C503" s="112"/>
      <c r="D503" s="112"/>
      <c r="E503" s="112"/>
      <c r="F503" s="112"/>
      <c r="G503" s="107">
        <v>500</v>
      </c>
      <c r="H503" s="112"/>
      <c r="I503" s="112"/>
      <c r="J503" s="112"/>
      <c r="K503" s="114"/>
      <c r="L503" s="92">
        <f t="shared" si="1"/>
        <v>0</v>
      </c>
      <c r="M503" s="93"/>
      <c r="N503" s="94"/>
      <c r="O503" s="109"/>
      <c r="P503" s="109"/>
      <c r="Q503" s="109"/>
      <c r="R503" s="100"/>
    </row>
    <row r="504" spans="1:18" ht="20.149999999999999" customHeight="1" x14ac:dyDescent="0.35">
      <c r="J504" s="101"/>
      <c r="L504" s="101"/>
      <c r="N504" s="101"/>
    </row>
    <row r="505" spans="1:18" x14ac:dyDescent="0.35">
      <c r="J505" s="101"/>
      <c r="L505" s="101"/>
      <c r="N505" s="101"/>
    </row>
    <row r="506" spans="1:18" x14ac:dyDescent="0.35">
      <c r="J506" s="101"/>
      <c r="L506" s="101"/>
      <c r="N506" s="101"/>
    </row>
    <row r="507" spans="1:18" x14ac:dyDescent="0.35">
      <c r="J507" s="101"/>
      <c r="L507" s="101"/>
      <c r="N507" s="101"/>
    </row>
    <row r="508" spans="1:18" x14ac:dyDescent="0.35">
      <c r="J508" s="101"/>
      <c r="L508" s="101"/>
      <c r="N508" s="101"/>
    </row>
    <row r="509" spans="1:18" x14ac:dyDescent="0.35">
      <c r="J509" s="101"/>
      <c r="L509" s="101"/>
      <c r="N509" s="101"/>
    </row>
    <row r="510" spans="1:18" x14ac:dyDescent="0.35">
      <c r="J510" s="101"/>
      <c r="L510" s="101"/>
      <c r="N510" s="101"/>
    </row>
    <row r="511" spans="1:18" x14ac:dyDescent="0.35">
      <c r="J511" s="101"/>
      <c r="L511" s="101"/>
      <c r="N511" s="101"/>
    </row>
    <row r="512" spans="1:18" x14ac:dyDescent="0.35">
      <c r="J512" s="101"/>
      <c r="L512" s="101"/>
      <c r="N512" s="101"/>
    </row>
    <row r="513" spans="10:14" x14ac:dyDescent="0.35">
      <c r="J513" s="101"/>
      <c r="L513" s="101"/>
      <c r="N513" s="101"/>
    </row>
    <row r="514" spans="10:14" x14ac:dyDescent="0.35">
      <c r="J514" s="101"/>
      <c r="L514" s="101"/>
      <c r="N514" s="101"/>
    </row>
    <row r="515" spans="10:14" x14ac:dyDescent="0.35">
      <c r="J515" s="101"/>
      <c r="L515" s="101"/>
      <c r="N515" s="101"/>
    </row>
    <row r="516" spans="10:14" x14ac:dyDescent="0.35">
      <c r="J516" s="101"/>
      <c r="L516" s="101"/>
      <c r="N516" s="101"/>
    </row>
    <row r="517" spans="10:14" x14ac:dyDescent="0.35">
      <c r="J517" s="101"/>
      <c r="L517" s="101"/>
      <c r="N517" s="101"/>
    </row>
    <row r="518" spans="10:14" x14ac:dyDescent="0.35">
      <c r="J518" s="101"/>
      <c r="L518" s="101"/>
      <c r="N518" s="101"/>
    </row>
    <row r="519" spans="10:14" x14ac:dyDescent="0.35">
      <c r="J519" s="101"/>
      <c r="L519" s="101"/>
      <c r="N519" s="101"/>
    </row>
    <row r="520" spans="10:14" x14ac:dyDescent="0.35">
      <c r="J520" s="101"/>
      <c r="L520" s="101"/>
      <c r="N520" s="101"/>
    </row>
    <row r="521" spans="10:14" x14ac:dyDescent="0.35">
      <c r="J521" s="101"/>
      <c r="L521" s="101"/>
      <c r="N521" s="101"/>
    </row>
    <row r="522" spans="10:14" x14ac:dyDescent="0.35">
      <c r="J522" s="101"/>
      <c r="L522" s="101"/>
      <c r="N522" s="101"/>
    </row>
    <row r="523" spans="10:14" x14ac:dyDescent="0.35">
      <c r="J523" s="101"/>
      <c r="L523" s="101"/>
      <c r="N523" s="101"/>
    </row>
    <row r="524" spans="10:14" x14ac:dyDescent="0.35">
      <c r="J524" s="101"/>
      <c r="L524" s="101"/>
      <c r="N524" s="101"/>
    </row>
    <row r="525" spans="10:14" x14ac:dyDescent="0.35">
      <c r="J525" s="101"/>
      <c r="L525" s="101"/>
      <c r="N525" s="101"/>
    </row>
    <row r="526" spans="10:14" x14ac:dyDescent="0.35">
      <c r="J526" s="101"/>
      <c r="L526" s="101"/>
      <c r="N526" s="101"/>
    </row>
    <row r="527" spans="10:14" x14ac:dyDescent="0.35">
      <c r="J527" s="101"/>
      <c r="L527" s="101"/>
      <c r="N527" s="101"/>
    </row>
    <row r="528" spans="10:14" x14ac:dyDescent="0.35">
      <c r="J528" s="101"/>
      <c r="L528" s="101"/>
      <c r="N528" s="101"/>
    </row>
    <row r="529" spans="10:14" x14ac:dyDescent="0.35">
      <c r="J529" s="101"/>
      <c r="L529" s="101"/>
      <c r="N529" s="101"/>
    </row>
    <row r="530" spans="10:14" x14ac:dyDescent="0.35">
      <c r="J530" s="101"/>
      <c r="L530" s="101"/>
      <c r="N530" s="101"/>
    </row>
    <row r="531" spans="10:14" x14ac:dyDescent="0.35">
      <c r="J531" s="101"/>
      <c r="L531" s="101"/>
      <c r="N531" s="101"/>
    </row>
    <row r="532" spans="10:14" x14ac:dyDescent="0.35">
      <c r="J532" s="101"/>
      <c r="L532" s="101"/>
      <c r="N532" s="101"/>
    </row>
    <row r="533" spans="10:14" x14ac:dyDescent="0.35">
      <c r="J533" s="101"/>
      <c r="L533" s="101"/>
      <c r="N533" s="101"/>
    </row>
    <row r="534" spans="10:14" x14ac:dyDescent="0.35">
      <c r="J534" s="101"/>
      <c r="L534" s="101"/>
      <c r="N534" s="101"/>
    </row>
    <row r="535" spans="10:14" x14ac:dyDescent="0.35">
      <c r="J535" s="101"/>
      <c r="L535" s="101"/>
      <c r="N535" s="101"/>
    </row>
    <row r="536" spans="10:14" x14ac:dyDescent="0.35">
      <c r="J536" s="101"/>
      <c r="L536" s="101"/>
      <c r="N536" s="101"/>
    </row>
    <row r="537" spans="10:14" x14ac:dyDescent="0.35">
      <c r="J537" s="101"/>
      <c r="L537" s="101"/>
      <c r="N537" s="101"/>
    </row>
    <row r="538" spans="10:14" x14ac:dyDescent="0.35">
      <c r="J538" s="101"/>
      <c r="L538" s="101"/>
      <c r="N538" s="101"/>
    </row>
    <row r="539" spans="10:14" x14ac:dyDescent="0.35">
      <c r="J539" s="101"/>
      <c r="L539" s="101"/>
      <c r="N539" s="101"/>
    </row>
    <row r="540" spans="10:14" x14ac:dyDescent="0.35">
      <c r="J540" s="101"/>
      <c r="L540" s="101"/>
      <c r="N540" s="101"/>
    </row>
    <row r="541" spans="10:14" x14ac:dyDescent="0.35">
      <c r="J541" s="101"/>
      <c r="L541" s="101"/>
      <c r="N541" s="101"/>
    </row>
    <row r="542" spans="10:14" x14ac:dyDescent="0.35">
      <c r="J542" s="101"/>
      <c r="L542" s="101"/>
      <c r="N542" s="101"/>
    </row>
    <row r="543" spans="10:14" x14ac:dyDescent="0.35">
      <c r="J543" s="101"/>
      <c r="L543" s="101"/>
      <c r="N543" s="101"/>
    </row>
    <row r="544" spans="10:14" x14ac:dyDescent="0.35">
      <c r="J544" s="101"/>
      <c r="L544" s="101"/>
      <c r="N544" s="101"/>
    </row>
    <row r="545" spans="10:14" x14ac:dyDescent="0.35">
      <c r="J545" s="101"/>
      <c r="L545" s="101"/>
      <c r="N545" s="101"/>
    </row>
    <row r="546" spans="10:14" x14ac:dyDescent="0.35">
      <c r="J546" s="101"/>
      <c r="L546" s="101"/>
      <c r="N546" s="101"/>
    </row>
    <row r="547" spans="10:14" x14ac:dyDescent="0.35">
      <c r="J547" s="101"/>
      <c r="L547" s="101"/>
      <c r="N547" s="101"/>
    </row>
    <row r="548" spans="10:14" x14ac:dyDescent="0.35">
      <c r="J548" s="101"/>
      <c r="L548" s="101"/>
      <c r="N548" s="101"/>
    </row>
    <row r="549" spans="10:14" x14ac:dyDescent="0.35">
      <c r="J549" s="101"/>
      <c r="L549" s="101"/>
      <c r="N549" s="101"/>
    </row>
    <row r="550" spans="10:14" x14ac:dyDescent="0.35">
      <c r="J550" s="101"/>
      <c r="L550" s="101"/>
      <c r="N550" s="101"/>
    </row>
    <row r="551" spans="10:14" x14ac:dyDescent="0.35">
      <c r="J551" s="101"/>
      <c r="L551" s="101"/>
      <c r="N551" s="101"/>
    </row>
    <row r="552" spans="10:14" x14ac:dyDescent="0.35">
      <c r="J552" s="101"/>
      <c r="L552" s="101"/>
      <c r="N552" s="101"/>
    </row>
    <row r="553" spans="10:14" x14ac:dyDescent="0.35">
      <c r="J553" s="101"/>
      <c r="L553" s="101"/>
      <c r="N553" s="101"/>
    </row>
    <row r="554" spans="10:14" x14ac:dyDescent="0.35">
      <c r="J554" s="101"/>
      <c r="L554" s="101"/>
      <c r="N554" s="101"/>
    </row>
    <row r="555" spans="10:14" x14ac:dyDescent="0.35">
      <c r="J555" s="101"/>
      <c r="L555" s="101"/>
      <c r="N555" s="101"/>
    </row>
    <row r="556" spans="10:14" x14ac:dyDescent="0.35">
      <c r="J556" s="101"/>
      <c r="L556" s="101"/>
      <c r="N556" s="101"/>
    </row>
    <row r="557" spans="10:14" x14ac:dyDescent="0.35">
      <c r="J557" s="101"/>
      <c r="L557" s="101"/>
      <c r="N557" s="101"/>
    </row>
    <row r="558" spans="10:14" x14ac:dyDescent="0.35">
      <c r="J558" s="101"/>
      <c r="L558" s="101"/>
      <c r="N558" s="101"/>
    </row>
    <row r="559" spans="10:14" x14ac:dyDescent="0.35">
      <c r="J559" s="101"/>
      <c r="L559" s="101"/>
      <c r="N559" s="101"/>
    </row>
    <row r="560" spans="10:14" x14ac:dyDescent="0.35">
      <c r="J560" s="101"/>
      <c r="L560" s="101"/>
      <c r="N560" s="101"/>
    </row>
    <row r="561" spans="10:14" x14ac:dyDescent="0.35">
      <c r="J561" s="101"/>
      <c r="L561" s="101"/>
      <c r="N561" s="101"/>
    </row>
    <row r="562" spans="10:14" x14ac:dyDescent="0.35">
      <c r="J562" s="101"/>
      <c r="L562" s="101"/>
      <c r="N562" s="101"/>
    </row>
    <row r="563" spans="10:14" x14ac:dyDescent="0.35">
      <c r="J563" s="101"/>
      <c r="L563" s="101"/>
      <c r="N563" s="101"/>
    </row>
    <row r="564" spans="10:14" x14ac:dyDescent="0.35">
      <c r="J564" s="101"/>
      <c r="L564" s="101"/>
      <c r="N564" s="101"/>
    </row>
    <row r="565" spans="10:14" x14ac:dyDescent="0.35">
      <c r="J565" s="101"/>
      <c r="L565" s="101"/>
      <c r="N565" s="101"/>
    </row>
    <row r="566" spans="10:14" x14ac:dyDescent="0.35">
      <c r="J566" s="101"/>
      <c r="L566" s="101"/>
      <c r="N566" s="101"/>
    </row>
    <row r="567" spans="10:14" x14ac:dyDescent="0.35">
      <c r="J567" s="101"/>
      <c r="L567" s="101"/>
      <c r="N567" s="101"/>
    </row>
    <row r="568" spans="10:14" x14ac:dyDescent="0.35">
      <c r="J568" s="101"/>
      <c r="L568" s="101"/>
      <c r="N568" s="101"/>
    </row>
    <row r="569" spans="10:14" x14ac:dyDescent="0.35">
      <c r="J569" s="101"/>
      <c r="L569" s="101"/>
      <c r="N569" s="101"/>
    </row>
    <row r="570" spans="10:14" x14ac:dyDescent="0.35">
      <c r="J570" s="101"/>
      <c r="L570" s="101"/>
      <c r="N570" s="101"/>
    </row>
    <row r="571" spans="10:14" x14ac:dyDescent="0.35">
      <c r="J571" s="101"/>
      <c r="L571" s="101"/>
      <c r="N571" s="101"/>
    </row>
    <row r="572" spans="10:14" x14ac:dyDescent="0.35">
      <c r="J572" s="101"/>
      <c r="L572" s="101"/>
      <c r="N572" s="101"/>
    </row>
    <row r="573" spans="10:14" x14ac:dyDescent="0.35">
      <c r="J573" s="101"/>
      <c r="L573" s="101"/>
      <c r="N573" s="101"/>
    </row>
    <row r="574" spans="10:14" x14ac:dyDescent="0.35">
      <c r="J574" s="101"/>
      <c r="L574" s="101"/>
      <c r="N574" s="101"/>
    </row>
    <row r="575" spans="10:14" x14ac:dyDescent="0.35">
      <c r="J575" s="101"/>
      <c r="L575" s="101"/>
      <c r="N575" s="101"/>
    </row>
    <row r="576" spans="10:14" x14ac:dyDescent="0.35">
      <c r="J576" s="101"/>
      <c r="L576" s="101"/>
      <c r="N576" s="101"/>
    </row>
    <row r="577" spans="10:14" x14ac:dyDescent="0.35">
      <c r="J577" s="101"/>
      <c r="L577" s="101"/>
      <c r="N577" s="101"/>
    </row>
    <row r="578" spans="10:14" x14ac:dyDescent="0.35">
      <c r="J578" s="101"/>
      <c r="L578" s="101"/>
      <c r="N578" s="101"/>
    </row>
    <row r="579" spans="10:14" x14ac:dyDescent="0.35">
      <c r="J579" s="101"/>
      <c r="L579" s="101"/>
      <c r="N579" s="101"/>
    </row>
    <row r="580" spans="10:14" x14ac:dyDescent="0.35">
      <c r="J580" s="101"/>
      <c r="L580" s="101"/>
      <c r="N580" s="101"/>
    </row>
    <row r="581" spans="10:14" x14ac:dyDescent="0.35">
      <c r="J581" s="101"/>
      <c r="L581" s="101"/>
      <c r="N581" s="101"/>
    </row>
    <row r="582" spans="10:14" x14ac:dyDescent="0.35">
      <c r="J582" s="101"/>
      <c r="L582" s="101"/>
      <c r="N582" s="101"/>
    </row>
    <row r="583" spans="10:14" x14ac:dyDescent="0.35">
      <c r="J583" s="101"/>
      <c r="L583" s="101"/>
      <c r="N583" s="101"/>
    </row>
    <row r="584" spans="10:14" x14ac:dyDescent="0.35">
      <c r="J584" s="101"/>
      <c r="L584" s="101"/>
      <c r="N584" s="101"/>
    </row>
    <row r="585" spans="10:14" x14ac:dyDescent="0.35">
      <c r="J585" s="101"/>
      <c r="L585" s="101"/>
      <c r="N585" s="101"/>
    </row>
    <row r="586" spans="10:14" x14ac:dyDescent="0.35">
      <c r="J586" s="101"/>
      <c r="L586" s="101"/>
      <c r="N586" s="101"/>
    </row>
    <row r="587" spans="10:14" x14ac:dyDescent="0.35">
      <c r="J587" s="101"/>
      <c r="L587" s="101"/>
      <c r="N587" s="101"/>
    </row>
    <row r="588" spans="10:14" x14ac:dyDescent="0.35">
      <c r="J588" s="101"/>
      <c r="L588" s="101"/>
      <c r="N588" s="101"/>
    </row>
    <row r="589" spans="10:14" x14ac:dyDescent="0.35">
      <c r="J589" s="101"/>
      <c r="L589" s="101"/>
      <c r="N589" s="101"/>
    </row>
    <row r="590" spans="10:14" x14ac:dyDescent="0.35">
      <c r="J590" s="101"/>
      <c r="L590" s="101"/>
      <c r="N590" s="101"/>
    </row>
    <row r="591" spans="10:14" x14ac:dyDescent="0.35">
      <c r="J591" s="101"/>
      <c r="L591" s="101"/>
      <c r="N591" s="101"/>
    </row>
    <row r="592" spans="10:14" x14ac:dyDescent="0.35">
      <c r="J592" s="101"/>
      <c r="L592" s="101"/>
      <c r="N592" s="101"/>
    </row>
    <row r="593" spans="10:14" x14ac:dyDescent="0.35">
      <c r="J593" s="101"/>
      <c r="L593" s="101"/>
      <c r="N593" s="101"/>
    </row>
    <row r="594" spans="10:14" x14ac:dyDescent="0.35">
      <c r="J594" s="101"/>
      <c r="L594" s="101"/>
      <c r="N594" s="101"/>
    </row>
    <row r="595" spans="10:14" x14ac:dyDescent="0.35">
      <c r="J595" s="101"/>
      <c r="L595" s="101"/>
      <c r="N595" s="101"/>
    </row>
    <row r="596" spans="10:14" x14ac:dyDescent="0.35">
      <c r="J596" s="101"/>
      <c r="L596" s="101"/>
      <c r="N596" s="101"/>
    </row>
    <row r="597" spans="10:14" x14ac:dyDescent="0.35">
      <c r="J597" s="101"/>
      <c r="L597" s="101"/>
      <c r="N597" s="101"/>
    </row>
    <row r="598" spans="10:14" x14ac:dyDescent="0.35">
      <c r="J598" s="101"/>
      <c r="L598" s="101"/>
      <c r="N598" s="101"/>
    </row>
    <row r="599" spans="10:14" x14ac:dyDescent="0.35">
      <c r="J599" s="101"/>
      <c r="L599" s="101"/>
      <c r="N599" s="101"/>
    </row>
    <row r="600" spans="10:14" x14ac:dyDescent="0.35">
      <c r="J600" s="101"/>
      <c r="L600" s="101"/>
      <c r="N600" s="101"/>
    </row>
    <row r="601" spans="10:14" x14ac:dyDescent="0.35">
      <c r="J601" s="101"/>
      <c r="L601" s="101"/>
      <c r="N601" s="101"/>
    </row>
    <row r="602" spans="10:14" x14ac:dyDescent="0.35">
      <c r="J602" s="101"/>
      <c r="L602" s="101"/>
      <c r="N602" s="101"/>
    </row>
    <row r="603" spans="10:14" x14ac:dyDescent="0.35">
      <c r="J603" s="101"/>
      <c r="L603" s="101"/>
      <c r="N603" s="101"/>
    </row>
    <row r="604" spans="10:14" x14ac:dyDescent="0.35">
      <c r="J604" s="101"/>
      <c r="L604" s="101"/>
      <c r="N604" s="101"/>
    </row>
    <row r="605" spans="10:14" x14ac:dyDescent="0.35">
      <c r="J605" s="101"/>
      <c r="L605" s="101"/>
      <c r="N605" s="101"/>
    </row>
    <row r="606" spans="10:14" x14ac:dyDescent="0.35">
      <c r="J606" s="101"/>
      <c r="L606" s="101"/>
      <c r="N606" s="101"/>
    </row>
    <row r="607" spans="10:14" x14ac:dyDescent="0.35">
      <c r="J607" s="101"/>
      <c r="L607" s="101"/>
      <c r="N607" s="101"/>
    </row>
    <row r="608" spans="10:14" x14ac:dyDescent="0.35">
      <c r="J608" s="101"/>
      <c r="L608" s="101"/>
      <c r="N608" s="101"/>
    </row>
    <row r="609" spans="10:14" x14ac:dyDescent="0.35">
      <c r="J609" s="101"/>
      <c r="L609" s="101"/>
      <c r="N609" s="101"/>
    </row>
    <row r="610" spans="10:14" x14ac:dyDescent="0.35">
      <c r="J610" s="101"/>
      <c r="L610" s="101"/>
      <c r="N610" s="101"/>
    </row>
    <row r="611" spans="10:14" x14ac:dyDescent="0.35">
      <c r="J611" s="101"/>
      <c r="L611" s="101"/>
      <c r="N611" s="101"/>
    </row>
    <row r="612" spans="10:14" x14ac:dyDescent="0.35">
      <c r="J612" s="101"/>
      <c r="L612" s="101"/>
      <c r="N612" s="101"/>
    </row>
    <row r="613" spans="10:14" x14ac:dyDescent="0.35">
      <c r="J613" s="101"/>
      <c r="L613" s="101"/>
      <c r="N613" s="101"/>
    </row>
    <row r="614" spans="10:14" x14ac:dyDescent="0.35">
      <c r="J614" s="101"/>
      <c r="L614" s="101"/>
      <c r="N614" s="101"/>
    </row>
    <row r="615" spans="10:14" x14ac:dyDescent="0.35">
      <c r="J615" s="101"/>
      <c r="L615" s="101"/>
      <c r="N615" s="101"/>
    </row>
    <row r="616" spans="10:14" x14ac:dyDescent="0.35">
      <c r="J616" s="101"/>
      <c r="L616" s="101"/>
      <c r="N616" s="101"/>
    </row>
    <row r="617" spans="10:14" x14ac:dyDescent="0.35">
      <c r="J617" s="101"/>
      <c r="L617" s="101"/>
      <c r="N617" s="101"/>
    </row>
    <row r="618" spans="10:14" x14ac:dyDescent="0.35">
      <c r="J618" s="101"/>
      <c r="L618" s="101"/>
      <c r="N618" s="101"/>
    </row>
    <row r="619" spans="10:14" x14ac:dyDescent="0.35">
      <c r="J619" s="101"/>
      <c r="L619" s="101"/>
      <c r="N619" s="101"/>
    </row>
    <row r="620" spans="10:14" x14ac:dyDescent="0.35">
      <c r="J620" s="101"/>
      <c r="L620" s="101"/>
      <c r="N620" s="101"/>
    </row>
    <row r="621" spans="10:14" x14ac:dyDescent="0.35">
      <c r="J621" s="101"/>
      <c r="L621" s="101"/>
      <c r="N621" s="101"/>
    </row>
    <row r="622" spans="10:14" x14ac:dyDescent="0.35">
      <c r="J622" s="101"/>
      <c r="L622" s="101"/>
      <c r="N622" s="101"/>
    </row>
    <row r="623" spans="10:14" x14ac:dyDescent="0.35">
      <c r="J623" s="101"/>
      <c r="L623" s="101"/>
      <c r="N623" s="101"/>
    </row>
    <row r="624" spans="10:14" x14ac:dyDescent="0.35">
      <c r="J624" s="101"/>
      <c r="L624" s="101"/>
      <c r="N624" s="101"/>
    </row>
    <row r="625" spans="10:14" x14ac:dyDescent="0.35">
      <c r="J625" s="101"/>
      <c r="L625" s="101"/>
      <c r="N625" s="101"/>
    </row>
    <row r="626" spans="10:14" x14ac:dyDescent="0.35">
      <c r="J626" s="101"/>
      <c r="L626" s="101"/>
      <c r="N626" s="101"/>
    </row>
    <row r="627" spans="10:14" x14ac:dyDescent="0.35">
      <c r="J627" s="101"/>
      <c r="L627" s="101"/>
      <c r="N627" s="101"/>
    </row>
    <row r="628" spans="10:14" x14ac:dyDescent="0.35">
      <c r="J628" s="101"/>
      <c r="L628" s="101"/>
      <c r="N628" s="101"/>
    </row>
    <row r="629" spans="10:14" x14ac:dyDescent="0.35">
      <c r="J629" s="101"/>
      <c r="L629" s="101"/>
      <c r="N629" s="101"/>
    </row>
    <row r="630" spans="10:14" x14ac:dyDescent="0.35">
      <c r="J630" s="101"/>
      <c r="L630" s="101"/>
      <c r="N630" s="101"/>
    </row>
    <row r="631" spans="10:14" x14ac:dyDescent="0.35">
      <c r="J631" s="101"/>
      <c r="L631" s="101"/>
      <c r="N631" s="101"/>
    </row>
    <row r="632" spans="10:14" x14ac:dyDescent="0.35">
      <c r="J632" s="101"/>
      <c r="L632" s="101"/>
      <c r="N632" s="101"/>
    </row>
    <row r="633" spans="10:14" x14ac:dyDescent="0.35">
      <c r="J633" s="101"/>
      <c r="L633" s="101"/>
      <c r="N633" s="101"/>
    </row>
    <row r="634" spans="10:14" x14ac:dyDescent="0.35">
      <c r="J634" s="101"/>
      <c r="L634" s="101"/>
      <c r="N634" s="101"/>
    </row>
    <row r="635" spans="10:14" x14ac:dyDescent="0.35">
      <c r="J635" s="101"/>
      <c r="L635" s="101"/>
      <c r="N635" s="101"/>
    </row>
    <row r="636" spans="10:14" x14ac:dyDescent="0.35">
      <c r="J636" s="101"/>
      <c r="L636" s="101"/>
      <c r="N636" s="101"/>
    </row>
    <row r="637" spans="10:14" x14ac:dyDescent="0.35">
      <c r="J637" s="101"/>
      <c r="L637" s="101"/>
      <c r="N637" s="101"/>
    </row>
    <row r="638" spans="10:14" x14ac:dyDescent="0.35">
      <c r="J638" s="101"/>
      <c r="L638" s="101"/>
      <c r="N638" s="101"/>
    </row>
    <row r="639" spans="10:14" x14ac:dyDescent="0.35">
      <c r="J639" s="101"/>
      <c r="L639" s="101"/>
      <c r="N639" s="101"/>
    </row>
    <row r="640" spans="10:14" x14ac:dyDescent="0.35">
      <c r="J640" s="101"/>
      <c r="L640" s="101"/>
      <c r="N640" s="101"/>
    </row>
    <row r="641" spans="10:14" x14ac:dyDescent="0.35">
      <c r="J641" s="101"/>
      <c r="L641" s="101"/>
      <c r="N641" s="101"/>
    </row>
    <row r="642" spans="10:14" x14ac:dyDescent="0.35">
      <c r="J642" s="101"/>
      <c r="L642" s="101"/>
      <c r="N642" s="101"/>
    </row>
    <row r="643" spans="10:14" x14ac:dyDescent="0.35">
      <c r="J643" s="101"/>
      <c r="L643" s="101"/>
      <c r="N643" s="101"/>
    </row>
    <row r="644" spans="10:14" x14ac:dyDescent="0.35">
      <c r="J644" s="101"/>
      <c r="L644" s="101"/>
      <c r="N644" s="101"/>
    </row>
    <row r="645" spans="10:14" x14ac:dyDescent="0.35">
      <c r="J645" s="101"/>
      <c r="L645" s="101"/>
      <c r="N645" s="101"/>
    </row>
    <row r="646" spans="10:14" x14ac:dyDescent="0.35">
      <c r="J646" s="101"/>
      <c r="L646" s="101"/>
      <c r="N646" s="101"/>
    </row>
    <row r="647" spans="10:14" x14ac:dyDescent="0.35">
      <c r="J647" s="101"/>
      <c r="L647" s="101"/>
      <c r="N647" s="101"/>
    </row>
    <row r="648" spans="10:14" x14ac:dyDescent="0.35">
      <c r="J648" s="101"/>
      <c r="L648" s="101"/>
      <c r="N648" s="101"/>
    </row>
    <row r="649" spans="10:14" x14ac:dyDescent="0.35">
      <c r="J649" s="101"/>
      <c r="L649" s="101"/>
      <c r="N649" s="101"/>
    </row>
    <row r="650" spans="10:14" x14ac:dyDescent="0.35">
      <c r="J650" s="101"/>
      <c r="L650" s="101"/>
      <c r="N650" s="101"/>
    </row>
    <row r="651" spans="10:14" x14ac:dyDescent="0.35">
      <c r="J651" s="101"/>
      <c r="L651" s="101"/>
      <c r="N651" s="101"/>
    </row>
    <row r="652" spans="10:14" x14ac:dyDescent="0.35">
      <c r="J652" s="101"/>
      <c r="L652" s="101"/>
      <c r="N652" s="101"/>
    </row>
    <row r="653" spans="10:14" x14ac:dyDescent="0.35">
      <c r="J653" s="101"/>
      <c r="L653" s="101"/>
      <c r="N653" s="101"/>
    </row>
    <row r="654" spans="10:14" x14ac:dyDescent="0.35">
      <c r="J654" s="101"/>
      <c r="L654" s="101"/>
      <c r="N654" s="101"/>
    </row>
    <row r="655" spans="10:14" x14ac:dyDescent="0.35">
      <c r="J655" s="101"/>
      <c r="L655" s="101"/>
      <c r="N655" s="101"/>
    </row>
    <row r="656" spans="10:14" x14ac:dyDescent="0.35">
      <c r="J656" s="101"/>
      <c r="L656" s="101"/>
      <c r="N656" s="101"/>
    </row>
    <row r="657" spans="10:14" x14ac:dyDescent="0.35">
      <c r="J657" s="101"/>
      <c r="L657" s="101"/>
      <c r="N657" s="101"/>
    </row>
    <row r="658" spans="10:14" x14ac:dyDescent="0.35">
      <c r="J658" s="101"/>
      <c r="L658" s="101"/>
      <c r="N658" s="101"/>
    </row>
    <row r="659" spans="10:14" x14ac:dyDescent="0.35">
      <c r="J659" s="101"/>
      <c r="L659" s="101"/>
      <c r="N659" s="101"/>
    </row>
    <row r="660" spans="10:14" x14ac:dyDescent="0.35">
      <c r="J660" s="101"/>
      <c r="L660" s="101"/>
      <c r="N660" s="101"/>
    </row>
    <row r="661" spans="10:14" x14ac:dyDescent="0.35">
      <c r="J661" s="101"/>
      <c r="L661" s="101"/>
      <c r="N661" s="101"/>
    </row>
    <row r="662" spans="10:14" x14ac:dyDescent="0.35">
      <c r="J662" s="101"/>
      <c r="L662" s="101"/>
      <c r="N662" s="101"/>
    </row>
    <row r="663" spans="10:14" x14ac:dyDescent="0.35">
      <c r="J663" s="101"/>
      <c r="L663" s="101"/>
      <c r="N663" s="101"/>
    </row>
    <row r="664" spans="10:14" x14ac:dyDescent="0.35">
      <c r="J664" s="101"/>
      <c r="L664" s="101"/>
      <c r="N664" s="101"/>
    </row>
    <row r="665" spans="10:14" x14ac:dyDescent="0.35">
      <c r="J665" s="101"/>
      <c r="L665" s="101"/>
      <c r="N665" s="101"/>
    </row>
    <row r="666" spans="10:14" x14ac:dyDescent="0.35">
      <c r="J666" s="101"/>
      <c r="L666" s="101"/>
      <c r="N666" s="101"/>
    </row>
    <row r="667" spans="10:14" x14ac:dyDescent="0.35">
      <c r="J667" s="101"/>
      <c r="L667" s="101"/>
      <c r="N667" s="101"/>
    </row>
    <row r="668" spans="10:14" x14ac:dyDescent="0.35">
      <c r="J668" s="101"/>
      <c r="L668" s="101"/>
      <c r="N668" s="101"/>
    </row>
    <row r="669" spans="10:14" x14ac:dyDescent="0.35">
      <c r="J669" s="101"/>
      <c r="L669" s="101"/>
      <c r="N669" s="101"/>
    </row>
    <row r="670" spans="10:14" x14ac:dyDescent="0.35">
      <c r="J670" s="101"/>
      <c r="L670" s="101"/>
      <c r="N670" s="101"/>
    </row>
    <row r="671" spans="10:14" x14ac:dyDescent="0.35">
      <c r="J671" s="101"/>
      <c r="L671" s="101"/>
      <c r="N671" s="101"/>
    </row>
    <row r="672" spans="10:14" x14ac:dyDescent="0.35">
      <c r="J672" s="101"/>
      <c r="L672" s="101"/>
      <c r="N672" s="101"/>
    </row>
    <row r="673" spans="10:14" x14ac:dyDescent="0.35">
      <c r="J673" s="101"/>
      <c r="L673" s="101"/>
      <c r="N673" s="101"/>
    </row>
    <row r="674" spans="10:14" x14ac:dyDescent="0.35">
      <c r="J674" s="101"/>
      <c r="L674" s="101"/>
      <c r="N674" s="101"/>
    </row>
    <row r="675" spans="10:14" x14ac:dyDescent="0.35">
      <c r="J675" s="101"/>
      <c r="L675" s="101"/>
      <c r="N675" s="101"/>
    </row>
    <row r="676" spans="10:14" x14ac:dyDescent="0.35">
      <c r="J676" s="101"/>
      <c r="L676" s="101"/>
      <c r="N676" s="101"/>
    </row>
    <row r="677" spans="10:14" x14ac:dyDescent="0.35">
      <c r="J677" s="101"/>
      <c r="L677" s="101"/>
      <c r="N677" s="101"/>
    </row>
    <row r="678" spans="10:14" x14ac:dyDescent="0.35">
      <c r="J678" s="101"/>
      <c r="L678" s="101"/>
      <c r="N678" s="101"/>
    </row>
    <row r="679" spans="10:14" x14ac:dyDescent="0.35">
      <c r="J679" s="101"/>
      <c r="L679" s="101"/>
      <c r="N679" s="101"/>
    </row>
    <row r="680" spans="10:14" x14ac:dyDescent="0.35">
      <c r="J680" s="101"/>
      <c r="L680" s="101"/>
      <c r="N680" s="101"/>
    </row>
    <row r="681" spans="10:14" x14ac:dyDescent="0.35">
      <c r="J681" s="101"/>
      <c r="L681" s="101"/>
      <c r="N681" s="101"/>
    </row>
    <row r="682" spans="10:14" x14ac:dyDescent="0.35">
      <c r="J682" s="101"/>
      <c r="L682" s="101"/>
      <c r="N682" s="101"/>
    </row>
    <row r="683" spans="10:14" x14ac:dyDescent="0.35">
      <c r="J683" s="101"/>
      <c r="L683" s="101"/>
      <c r="N683" s="101"/>
    </row>
    <row r="684" spans="10:14" x14ac:dyDescent="0.35">
      <c r="J684" s="101"/>
      <c r="L684" s="101"/>
      <c r="N684" s="101"/>
    </row>
    <row r="685" spans="10:14" x14ac:dyDescent="0.35">
      <c r="J685" s="101"/>
      <c r="L685" s="101"/>
      <c r="N685" s="101"/>
    </row>
    <row r="686" spans="10:14" x14ac:dyDescent="0.35">
      <c r="J686" s="101"/>
      <c r="L686" s="101"/>
      <c r="N686" s="101"/>
    </row>
    <row r="687" spans="10:14" x14ac:dyDescent="0.35">
      <c r="J687" s="101"/>
      <c r="L687" s="101"/>
      <c r="N687" s="101"/>
    </row>
    <row r="688" spans="10:14" x14ac:dyDescent="0.35">
      <c r="J688" s="101"/>
      <c r="L688" s="101"/>
      <c r="N688" s="101"/>
    </row>
    <row r="689" spans="10:14" x14ac:dyDescent="0.35">
      <c r="J689" s="101"/>
      <c r="L689" s="101"/>
      <c r="N689" s="101"/>
    </row>
    <row r="690" spans="10:14" x14ac:dyDescent="0.35">
      <c r="J690" s="101"/>
      <c r="L690" s="101"/>
      <c r="N690" s="101"/>
    </row>
    <row r="691" spans="10:14" x14ac:dyDescent="0.35">
      <c r="J691" s="101"/>
      <c r="L691" s="101"/>
      <c r="N691" s="101"/>
    </row>
    <row r="692" spans="10:14" x14ac:dyDescent="0.35">
      <c r="J692" s="101"/>
      <c r="L692" s="101"/>
      <c r="N692" s="101"/>
    </row>
    <row r="693" spans="10:14" x14ac:dyDescent="0.35">
      <c r="J693" s="101"/>
      <c r="L693" s="101"/>
      <c r="N693" s="101"/>
    </row>
    <row r="694" spans="10:14" x14ac:dyDescent="0.35">
      <c r="J694" s="101"/>
      <c r="L694" s="101"/>
      <c r="N694" s="101"/>
    </row>
    <row r="695" spans="10:14" x14ac:dyDescent="0.35">
      <c r="J695" s="101"/>
      <c r="L695" s="101"/>
      <c r="N695" s="101"/>
    </row>
    <row r="696" spans="10:14" x14ac:dyDescent="0.35">
      <c r="J696" s="101"/>
      <c r="L696" s="101"/>
      <c r="N696" s="101"/>
    </row>
    <row r="697" spans="10:14" x14ac:dyDescent="0.35">
      <c r="J697" s="101"/>
      <c r="L697" s="101"/>
      <c r="N697" s="101"/>
    </row>
    <row r="698" spans="10:14" x14ac:dyDescent="0.35">
      <c r="J698" s="101"/>
      <c r="L698" s="101"/>
      <c r="N698" s="101"/>
    </row>
    <row r="699" spans="10:14" x14ac:dyDescent="0.35">
      <c r="J699" s="101"/>
      <c r="L699" s="101"/>
      <c r="N699" s="101"/>
    </row>
    <row r="700" spans="10:14" x14ac:dyDescent="0.35">
      <c r="J700" s="101"/>
      <c r="L700" s="101"/>
      <c r="N700" s="101"/>
    </row>
    <row r="701" spans="10:14" x14ac:dyDescent="0.35">
      <c r="J701" s="101"/>
      <c r="L701" s="101"/>
      <c r="N701" s="101"/>
    </row>
    <row r="702" spans="10:14" x14ac:dyDescent="0.35">
      <c r="J702" s="101"/>
      <c r="L702" s="101"/>
      <c r="N702" s="101"/>
    </row>
    <row r="703" spans="10:14" x14ac:dyDescent="0.35">
      <c r="J703" s="101"/>
      <c r="L703" s="101"/>
      <c r="N703" s="101"/>
    </row>
    <row r="704" spans="10:14" x14ac:dyDescent="0.35">
      <c r="J704" s="101"/>
      <c r="L704" s="101"/>
      <c r="N704" s="101"/>
    </row>
    <row r="705" spans="10:14" x14ac:dyDescent="0.35">
      <c r="J705" s="101"/>
      <c r="L705" s="101"/>
      <c r="N705" s="101"/>
    </row>
    <row r="706" spans="10:14" x14ac:dyDescent="0.35">
      <c r="J706" s="101"/>
      <c r="L706" s="101"/>
      <c r="N706" s="101"/>
    </row>
    <row r="707" spans="10:14" x14ac:dyDescent="0.35">
      <c r="J707" s="101"/>
      <c r="L707" s="101"/>
      <c r="N707" s="101"/>
    </row>
    <row r="708" spans="10:14" x14ac:dyDescent="0.35">
      <c r="J708" s="101"/>
      <c r="L708" s="101"/>
      <c r="N708" s="101"/>
    </row>
    <row r="709" spans="10:14" x14ac:dyDescent="0.35">
      <c r="J709" s="101"/>
      <c r="L709" s="101"/>
      <c r="N709" s="101"/>
    </row>
    <row r="710" spans="10:14" x14ac:dyDescent="0.35">
      <c r="J710" s="101"/>
      <c r="L710" s="101"/>
      <c r="N710" s="101"/>
    </row>
    <row r="711" spans="10:14" x14ac:dyDescent="0.35">
      <c r="J711" s="101"/>
      <c r="L711" s="101"/>
      <c r="N711" s="101"/>
    </row>
    <row r="712" spans="10:14" x14ac:dyDescent="0.35">
      <c r="J712" s="101"/>
      <c r="L712" s="101"/>
      <c r="N712" s="101"/>
    </row>
    <row r="713" spans="10:14" x14ac:dyDescent="0.35">
      <c r="J713" s="101"/>
      <c r="L713" s="101"/>
      <c r="N713" s="101"/>
    </row>
    <row r="714" spans="10:14" x14ac:dyDescent="0.35">
      <c r="J714" s="101"/>
      <c r="L714" s="101"/>
      <c r="N714" s="101"/>
    </row>
    <row r="715" spans="10:14" x14ac:dyDescent="0.35">
      <c r="J715" s="101"/>
      <c r="L715" s="101"/>
      <c r="N715" s="101"/>
    </row>
    <row r="716" spans="10:14" x14ac:dyDescent="0.35">
      <c r="J716" s="101"/>
      <c r="L716" s="101"/>
      <c r="N716" s="101"/>
    </row>
    <row r="717" spans="10:14" x14ac:dyDescent="0.35">
      <c r="J717" s="101"/>
      <c r="L717" s="101"/>
      <c r="N717" s="101"/>
    </row>
    <row r="718" spans="10:14" x14ac:dyDescent="0.35">
      <c r="J718" s="101"/>
      <c r="L718" s="101"/>
      <c r="N718" s="101"/>
    </row>
    <row r="719" spans="10:14" x14ac:dyDescent="0.35">
      <c r="J719" s="101"/>
      <c r="L719" s="101"/>
      <c r="N719" s="101"/>
    </row>
    <row r="720" spans="10:14" x14ac:dyDescent="0.35">
      <c r="J720" s="101"/>
      <c r="L720" s="101"/>
      <c r="N720" s="101"/>
    </row>
    <row r="721" spans="10:14" x14ac:dyDescent="0.35">
      <c r="J721" s="101"/>
      <c r="L721" s="101"/>
      <c r="N721" s="101"/>
    </row>
    <row r="722" spans="10:14" x14ac:dyDescent="0.35">
      <c r="J722" s="101"/>
      <c r="L722" s="101"/>
      <c r="N722" s="101"/>
    </row>
    <row r="723" spans="10:14" x14ac:dyDescent="0.35">
      <c r="J723" s="101"/>
      <c r="L723" s="101"/>
      <c r="N723" s="101"/>
    </row>
    <row r="724" spans="10:14" x14ac:dyDescent="0.35">
      <c r="J724" s="101"/>
      <c r="L724" s="101"/>
      <c r="N724" s="101"/>
    </row>
    <row r="725" spans="10:14" x14ac:dyDescent="0.35">
      <c r="J725" s="101"/>
      <c r="L725" s="101"/>
      <c r="N725" s="101"/>
    </row>
    <row r="726" spans="10:14" x14ac:dyDescent="0.35">
      <c r="J726" s="101"/>
      <c r="L726" s="101"/>
      <c r="N726" s="101"/>
    </row>
    <row r="727" spans="10:14" x14ac:dyDescent="0.35">
      <c r="J727" s="101"/>
      <c r="L727" s="101"/>
      <c r="N727" s="101"/>
    </row>
    <row r="728" spans="10:14" x14ac:dyDescent="0.35">
      <c r="J728" s="101"/>
      <c r="L728" s="101"/>
      <c r="N728" s="101"/>
    </row>
    <row r="729" spans="10:14" x14ac:dyDescent="0.35">
      <c r="J729" s="101"/>
      <c r="L729" s="101"/>
      <c r="N729" s="101"/>
    </row>
    <row r="730" spans="10:14" x14ac:dyDescent="0.35">
      <c r="J730" s="101"/>
      <c r="L730" s="101"/>
      <c r="N730" s="101"/>
    </row>
    <row r="731" spans="10:14" x14ac:dyDescent="0.35">
      <c r="J731" s="101"/>
      <c r="L731" s="101"/>
      <c r="N731" s="101"/>
    </row>
    <row r="732" spans="10:14" x14ac:dyDescent="0.35">
      <c r="J732" s="101"/>
      <c r="L732" s="101"/>
      <c r="N732" s="101"/>
    </row>
    <row r="733" spans="10:14" x14ac:dyDescent="0.35">
      <c r="J733" s="101"/>
      <c r="L733" s="101"/>
      <c r="N733" s="101"/>
    </row>
    <row r="734" spans="10:14" x14ac:dyDescent="0.35">
      <c r="J734" s="101"/>
      <c r="L734" s="101"/>
      <c r="N734" s="101"/>
    </row>
    <row r="735" spans="10:14" x14ac:dyDescent="0.35">
      <c r="J735" s="101"/>
      <c r="L735" s="101"/>
      <c r="N735" s="101"/>
    </row>
    <row r="736" spans="10:14" x14ac:dyDescent="0.35">
      <c r="J736" s="101"/>
      <c r="L736" s="101"/>
      <c r="N736" s="101"/>
    </row>
    <row r="737" spans="10:14" x14ac:dyDescent="0.35">
      <c r="J737" s="101"/>
      <c r="L737" s="101"/>
      <c r="N737" s="101"/>
    </row>
    <row r="738" spans="10:14" x14ac:dyDescent="0.35">
      <c r="J738" s="101"/>
      <c r="L738" s="101"/>
      <c r="N738" s="101"/>
    </row>
    <row r="739" spans="10:14" x14ac:dyDescent="0.35">
      <c r="J739" s="101"/>
      <c r="L739" s="101"/>
      <c r="N739" s="101"/>
    </row>
    <row r="740" spans="10:14" x14ac:dyDescent="0.35">
      <c r="J740" s="101"/>
      <c r="L740" s="101"/>
      <c r="N740" s="101"/>
    </row>
    <row r="741" spans="10:14" x14ac:dyDescent="0.35">
      <c r="J741" s="101"/>
      <c r="L741" s="101"/>
      <c r="N741" s="101"/>
    </row>
    <row r="742" spans="10:14" x14ac:dyDescent="0.35">
      <c r="J742" s="101"/>
      <c r="L742" s="101"/>
      <c r="N742" s="101"/>
    </row>
    <row r="743" spans="10:14" x14ac:dyDescent="0.35">
      <c r="J743" s="101"/>
      <c r="L743" s="101"/>
      <c r="N743" s="101"/>
    </row>
    <row r="744" spans="10:14" x14ac:dyDescent="0.35">
      <c r="J744" s="101"/>
      <c r="L744" s="101"/>
      <c r="N744" s="101"/>
    </row>
    <row r="745" spans="10:14" x14ac:dyDescent="0.35">
      <c r="J745" s="101"/>
      <c r="L745" s="101"/>
      <c r="N745" s="101"/>
    </row>
    <row r="746" spans="10:14" x14ac:dyDescent="0.35">
      <c r="J746" s="101"/>
      <c r="L746" s="101"/>
      <c r="N746" s="101"/>
    </row>
    <row r="747" spans="10:14" x14ac:dyDescent="0.35">
      <c r="J747" s="101"/>
      <c r="L747" s="101"/>
      <c r="N747" s="101"/>
    </row>
    <row r="748" spans="10:14" x14ac:dyDescent="0.35">
      <c r="J748" s="101"/>
      <c r="L748" s="101"/>
      <c r="N748" s="101"/>
    </row>
    <row r="749" spans="10:14" x14ac:dyDescent="0.35">
      <c r="J749" s="101"/>
      <c r="L749" s="101"/>
      <c r="N749" s="101"/>
    </row>
    <row r="750" spans="10:14" x14ac:dyDescent="0.35">
      <c r="J750" s="101"/>
      <c r="L750" s="101"/>
      <c r="N750" s="101"/>
    </row>
    <row r="751" spans="10:14" x14ac:dyDescent="0.35">
      <c r="J751" s="101"/>
      <c r="L751" s="101"/>
      <c r="N751" s="101"/>
    </row>
    <row r="752" spans="10:14" x14ac:dyDescent="0.35">
      <c r="J752" s="101"/>
      <c r="L752" s="101"/>
      <c r="N752" s="101"/>
    </row>
    <row r="753" spans="10:14" x14ac:dyDescent="0.35">
      <c r="J753" s="101"/>
      <c r="L753" s="101"/>
      <c r="N753" s="101"/>
    </row>
    <row r="754" spans="10:14" x14ac:dyDescent="0.35">
      <c r="J754" s="101"/>
      <c r="L754" s="101"/>
      <c r="N754" s="101"/>
    </row>
    <row r="755" spans="10:14" x14ac:dyDescent="0.35">
      <c r="J755" s="101"/>
      <c r="L755" s="101"/>
      <c r="N755" s="101"/>
    </row>
    <row r="756" spans="10:14" x14ac:dyDescent="0.35">
      <c r="J756" s="101"/>
      <c r="L756" s="101"/>
      <c r="N756" s="101"/>
    </row>
    <row r="757" spans="10:14" x14ac:dyDescent="0.35">
      <c r="J757" s="101"/>
      <c r="L757" s="101"/>
      <c r="N757" s="101"/>
    </row>
    <row r="758" spans="10:14" x14ac:dyDescent="0.35">
      <c r="J758" s="101"/>
      <c r="L758" s="101"/>
      <c r="N758" s="101"/>
    </row>
    <row r="759" spans="10:14" x14ac:dyDescent="0.35">
      <c r="J759" s="101"/>
      <c r="L759" s="101"/>
      <c r="N759" s="101"/>
    </row>
    <row r="760" spans="10:14" x14ac:dyDescent="0.35">
      <c r="J760" s="101"/>
      <c r="L760" s="101"/>
      <c r="N760" s="101"/>
    </row>
    <row r="761" spans="10:14" x14ac:dyDescent="0.35">
      <c r="J761" s="101"/>
      <c r="L761" s="101"/>
      <c r="N761" s="101"/>
    </row>
    <row r="762" spans="10:14" x14ac:dyDescent="0.35">
      <c r="J762" s="101"/>
      <c r="L762" s="101"/>
      <c r="N762" s="101"/>
    </row>
    <row r="763" spans="10:14" x14ac:dyDescent="0.35">
      <c r="J763" s="101"/>
      <c r="L763" s="101"/>
      <c r="N763" s="101"/>
    </row>
    <row r="764" spans="10:14" x14ac:dyDescent="0.35">
      <c r="J764" s="101"/>
      <c r="L764" s="101"/>
      <c r="N764" s="101"/>
    </row>
    <row r="765" spans="10:14" x14ac:dyDescent="0.35">
      <c r="J765" s="101"/>
      <c r="L765" s="101"/>
      <c r="N765" s="101"/>
    </row>
    <row r="766" spans="10:14" x14ac:dyDescent="0.35">
      <c r="J766" s="101"/>
      <c r="L766" s="101"/>
      <c r="N766" s="101"/>
    </row>
    <row r="767" spans="10:14" x14ac:dyDescent="0.35">
      <c r="J767" s="101"/>
      <c r="L767" s="101"/>
      <c r="N767" s="101"/>
    </row>
    <row r="768" spans="10:14" x14ac:dyDescent="0.35">
      <c r="J768" s="101"/>
      <c r="L768" s="101"/>
      <c r="N768" s="101"/>
    </row>
    <row r="769" spans="10:14" x14ac:dyDescent="0.35">
      <c r="J769" s="101"/>
      <c r="L769" s="101"/>
      <c r="N769" s="101"/>
    </row>
    <row r="770" spans="10:14" x14ac:dyDescent="0.35">
      <c r="J770" s="101"/>
      <c r="L770" s="101"/>
      <c r="N770" s="101"/>
    </row>
    <row r="771" spans="10:14" x14ac:dyDescent="0.35">
      <c r="J771" s="101"/>
      <c r="L771" s="101"/>
      <c r="N771" s="101"/>
    </row>
    <row r="772" spans="10:14" x14ac:dyDescent="0.35">
      <c r="J772" s="101"/>
      <c r="L772" s="101"/>
      <c r="N772" s="101"/>
    </row>
    <row r="773" spans="10:14" x14ac:dyDescent="0.35">
      <c r="J773" s="101"/>
      <c r="L773" s="101"/>
      <c r="N773" s="101"/>
    </row>
    <row r="774" spans="10:14" x14ac:dyDescent="0.35">
      <c r="J774" s="101"/>
      <c r="L774" s="101"/>
      <c r="N774" s="101"/>
    </row>
    <row r="775" spans="10:14" x14ac:dyDescent="0.35">
      <c r="J775" s="101"/>
      <c r="L775" s="101"/>
      <c r="N775" s="101"/>
    </row>
    <row r="776" spans="10:14" x14ac:dyDescent="0.35">
      <c r="J776" s="101"/>
      <c r="L776" s="101"/>
      <c r="N776" s="101"/>
    </row>
    <row r="777" spans="10:14" x14ac:dyDescent="0.35">
      <c r="J777" s="101"/>
      <c r="L777" s="101"/>
      <c r="N777" s="101"/>
    </row>
    <row r="778" spans="10:14" x14ac:dyDescent="0.35">
      <c r="J778" s="101"/>
      <c r="L778" s="101"/>
      <c r="N778" s="101"/>
    </row>
    <row r="779" spans="10:14" x14ac:dyDescent="0.35">
      <c r="J779" s="101"/>
      <c r="L779" s="101"/>
      <c r="N779" s="101"/>
    </row>
    <row r="780" spans="10:14" x14ac:dyDescent="0.35">
      <c r="J780" s="101"/>
      <c r="L780" s="101"/>
      <c r="N780" s="101"/>
    </row>
    <row r="781" spans="10:14" x14ac:dyDescent="0.35">
      <c r="J781" s="101"/>
      <c r="L781" s="101"/>
      <c r="N781" s="101"/>
    </row>
    <row r="782" spans="10:14" x14ac:dyDescent="0.35">
      <c r="J782" s="101"/>
      <c r="L782" s="101"/>
      <c r="N782" s="101"/>
    </row>
    <row r="783" spans="10:14" x14ac:dyDescent="0.35">
      <c r="J783" s="101"/>
      <c r="L783" s="101"/>
      <c r="N783" s="101"/>
    </row>
    <row r="784" spans="10:14" x14ac:dyDescent="0.35">
      <c r="J784" s="101"/>
      <c r="L784" s="101"/>
      <c r="N784" s="101"/>
    </row>
    <row r="785" spans="10:14" x14ac:dyDescent="0.35">
      <c r="J785" s="101"/>
      <c r="L785" s="101"/>
      <c r="N785" s="101"/>
    </row>
    <row r="786" spans="10:14" x14ac:dyDescent="0.35">
      <c r="J786" s="101"/>
      <c r="L786" s="101"/>
      <c r="N786" s="101"/>
    </row>
    <row r="787" spans="10:14" x14ac:dyDescent="0.35">
      <c r="J787" s="101"/>
      <c r="L787" s="101"/>
      <c r="N787" s="101"/>
    </row>
    <row r="788" spans="10:14" x14ac:dyDescent="0.35">
      <c r="J788" s="101"/>
      <c r="L788" s="101"/>
      <c r="N788" s="101"/>
    </row>
    <row r="789" spans="10:14" x14ac:dyDescent="0.35">
      <c r="J789" s="101"/>
      <c r="L789" s="101"/>
      <c r="N789" s="101"/>
    </row>
    <row r="790" spans="10:14" x14ac:dyDescent="0.35">
      <c r="J790" s="101"/>
      <c r="L790" s="101"/>
      <c r="N790" s="101"/>
    </row>
    <row r="791" spans="10:14" x14ac:dyDescent="0.35">
      <c r="J791" s="101"/>
      <c r="L791" s="101"/>
      <c r="N791" s="101"/>
    </row>
    <row r="792" spans="10:14" x14ac:dyDescent="0.35">
      <c r="J792" s="101"/>
      <c r="L792" s="101"/>
      <c r="N792" s="101"/>
    </row>
    <row r="793" spans="10:14" x14ac:dyDescent="0.35">
      <c r="J793" s="101"/>
      <c r="L793" s="101"/>
      <c r="N793" s="101"/>
    </row>
    <row r="794" spans="10:14" x14ac:dyDescent="0.35">
      <c r="J794" s="101"/>
      <c r="L794" s="101"/>
      <c r="N794" s="101"/>
    </row>
    <row r="795" spans="10:14" x14ac:dyDescent="0.35">
      <c r="J795" s="101"/>
      <c r="L795" s="101"/>
      <c r="N795" s="101"/>
    </row>
    <row r="796" spans="10:14" x14ac:dyDescent="0.35">
      <c r="J796" s="101"/>
      <c r="L796" s="101"/>
      <c r="N796" s="101"/>
    </row>
    <row r="797" spans="10:14" x14ac:dyDescent="0.35">
      <c r="J797" s="101"/>
      <c r="L797" s="101"/>
      <c r="N797" s="101"/>
    </row>
    <row r="798" spans="10:14" x14ac:dyDescent="0.35">
      <c r="J798" s="101"/>
      <c r="L798" s="101"/>
      <c r="N798" s="101"/>
    </row>
    <row r="799" spans="10:14" x14ac:dyDescent="0.35">
      <c r="J799" s="101"/>
      <c r="L799" s="101"/>
      <c r="N799" s="101"/>
    </row>
    <row r="800" spans="10:14" x14ac:dyDescent="0.35">
      <c r="J800" s="101"/>
      <c r="L800" s="101"/>
      <c r="N800" s="101"/>
    </row>
    <row r="801" spans="10:14" x14ac:dyDescent="0.35">
      <c r="J801" s="101"/>
      <c r="L801" s="101"/>
      <c r="N801" s="101"/>
    </row>
    <row r="802" spans="10:14" x14ac:dyDescent="0.35">
      <c r="J802" s="101"/>
      <c r="L802" s="101"/>
      <c r="N802" s="101"/>
    </row>
    <row r="803" spans="10:14" x14ac:dyDescent="0.35">
      <c r="J803" s="101"/>
      <c r="L803" s="101"/>
      <c r="N803" s="101"/>
    </row>
    <row r="804" spans="10:14" x14ac:dyDescent="0.35">
      <c r="J804" s="101"/>
      <c r="L804" s="101"/>
      <c r="N804" s="101"/>
    </row>
    <row r="805" spans="10:14" x14ac:dyDescent="0.35">
      <c r="J805" s="101"/>
      <c r="L805" s="101"/>
      <c r="N805" s="101"/>
    </row>
    <row r="806" spans="10:14" x14ac:dyDescent="0.35">
      <c r="J806" s="101"/>
      <c r="L806" s="101"/>
      <c r="N806" s="101"/>
    </row>
    <row r="807" spans="10:14" x14ac:dyDescent="0.35">
      <c r="J807" s="101"/>
      <c r="L807" s="101"/>
      <c r="N807" s="101"/>
    </row>
    <row r="808" spans="10:14" x14ac:dyDescent="0.35">
      <c r="J808" s="101"/>
      <c r="L808" s="101"/>
      <c r="N808" s="101"/>
    </row>
    <row r="809" spans="10:14" x14ac:dyDescent="0.35">
      <c r="J809" s="101"/>
      <c r="L809" s="101"/>
      <c r="N809" s="101"/>
    </row>
    <row r="810" spans="10:14" x14ac:dyDescent="0.35">
      <c r="J810" s="101"/>
      <c r="L810" s="101"/>
      <c r="N810" s="101"/>
    </row>
    <row r="811" spans="10:14" x14ac:dyDescent="0.35">
      <c r="J811" s="101"/>
      <c r="L811" s="101"/>
      <c r="N811" s="101"/>
    </row>
    <row r="812" spans="10:14" x14ac:dyDescent="0.35">
      <c r="J812" s="101"/>
      <c r="L812" s="101"/>
      <c r="N812" s="101"/>
    </row>
    <row r="813" spans="10:14" x14ac:dyDescent="0.35">
      <c r="J813" s="101"/>
      <c r="L813" s="101"/>
      <c r="N813" s="101"/>
    </row>
    <row r="814" spans="10:14" x14ac:dyDescent="0.35">
      <c r="J814" s="101"/>
      <c r="L814" s="101"/>
      <c r="N814" s="101"/>
    </row>
    <row r="815" spans="10:14" x14ac:dyDescent="0.35">
      <c r="J815" s="101"/>
      <c r="L815" s="101"/>
      <c r="N815" s="101"/>
    </row>
    <row r="816" spans="10:14" x14ac:dyDescent="0.35">
      <c r="J816" s="101"/>
      <c r="L816" s="101"/>
      <c r="N816" s="101"/>
    </row>
    <row r="817" spans="10:14" x14ac:dyDescent="0.35">
      <c r="J817" s="101"/>
      <c r="L817" s="101"/>
      <c r="N817" s="101"/>
    </row>
    <row r="818" spans="10:14" x14ac:dyDescent="0.35">
      <c r="J818" s="101"/>
      <c r="L818" s="101"/>
      <c r="N818" s="101"/>
    </row>
    <row r="819" spans="10:14" x14ac:dyDescent="0.35">
      <c r="J819" s="101"/>
      <c r="L819" s="101"/>
      <c r="N819" s="101"/>
    </row>
    <row r="820" spans="10:14" x14ac:dyDescent="0.35">
      <c r="J820" s="101"/>
      <c r="L820" s="101"/>
      <c r="N820" s="101"/>
    </row>
    <row r="821" spans="10:14" x14ac:dyDescent="0.35">
      <c r="J821" s="101"/>
      <c r="L821" s="101"/>
      <c r="N821" s="101"/>
    </row>
    <row r="822" spans="10:14" x14ac:dyDescent="0.35">
      <c r="J822" s="101"/>
      <c r="L822" s="101"/>
      <c r="N822" s="101"/>
    </row>
    <row r="823" spans="10:14" x14ac:dyDescent="0.35">
      <c r="J823" s="101"/>
      <c r="L823" s="101"/>
      <c r="N823" s="101"/>
    </row>
    <row r="824" spans="10:14" x14ac:dyDescent="0.35">
      <c r="J824" s="101"/>
      <c r="L824" s="101"/>
      <c r="N824" s="101"/>
    </row>
    <row r="825" spans="10:14" x14ac:dyDescent="0.35">
      <c r="J825" s="101"/>
      <c r="L825" s="101"/>
      <c r="N825" s="101"/>
    </row>
    <row r="826" spans="10:14" x14ac:dyDescent="0.35">
      <c r="J826" s="101"/>
      <c r="L826" s="101"/>
      <c r="N826" s="101"/>
    </row>
    <row r="827" spans="10:14" x14ac:dyDescent="0.35">
      <c r="J827" s="101"/>
      <c r="L827" s="101"/>
      <c r="N827" s="101"/>
    </row>
    <row r="828" spans="10:14" x14ac:dyDescent="0.35">
      <c r="J828" s="101"/>
      <c r="L828" s="101"/>
      <c r="N828" s="101"/>
    </row>
    <row r="829" spans="10:14" x14ac:dyDescent="0.35">
      <c r="J829" s="101"/>
      <c r="L829" s="101"/>
      <c r="N829" s="101"/>
    </row>
    <row r="830" spans="10:14" x14ac:dyDescent="0.35">
      <c r="J830" s="101"/>
      <c r="L830" s="101"/>
      <c r="N830" s="101"/>
    </row>
    <row r="831" spans="10:14" x14ac:dyDescent="0.35">
      <c r="J831" s="101"/>
      <c r="L831" s="101"/>
      <c r="N831" s="101"/>
    </row>
    <row r="832" spans="10:14" x14ac:dyDescent="0.35">
      <c r="J832" s="101"/>
      <c r="L832" s="101"/>
      <c r="N832" s="101"/>
    </row>
    <row r="833" spans="10:14" x14ac:dyDescent="0.35">
      <c r="J833" s="101"/>
      <c r="L833" s="101"/>
      <c r="N833" s="101"/>
    </row>
    <row r="834" spans="10:14" x14ac:dyDescent="0.35">
      <c r="J834" s="101"/>
      <c r="L834" s="101"/>
      <c r="N834" s="101"/>
    </row>
    <row r="835" spans="10:14" x14ac:dyDescent="0.35">
      <c r="J835" s="101"/>
      <c r="L835" s="101"/>
      <c r="N835" s="101"/>
    </row>
    <row r="836" spans="10:14" x14ac:dyDescent="0.35">
      <c r="J836" s="101"/>
      <c r="L836" s="101"/>
      <c r="N836" s="101"/>
    </row>
    <row r="837" spans="10:14" x14ac:dyDescent="0.35">
      <c r="J837" s="101"/>
      <c r="L837" s="101"/>
      <c r="N837" s="101"/>
    </row>
    <row r="838" spans="10:14" x14ac:dyDescent="0.35">
      <c r="J838" s="101"/>
      <c r="L838" s="101"/>
      <c r="N838" s="101"/>
    </row>
    <row r="839" spans="10:14" x14ac:dyDescent="0.35">
      <c r="J839" s="101"/>
      <c r="L839" s="101"/>
      <c r="N839" s="101"/>
    </row>
    <row r="840" spans="10:14" x14ac:dyDescent="0.35">
      <c r="J840" s="101"/>
      <c r="L840" s="101"/>
      <c r="N840" s="101"/>
    </row>
    <row r="841" spans="10:14" x14ac:dyDescent="0.35">
      <c r="J841" s="101"/>
      <c r="L841" s="101"/>
      <c r="N841" s="101"/>
    </row>
    <row r="842" spans="10:14" x14ac:dyDescent="0.35">
      <c r="J842" s="101"/>
      <c r="L842" s="101"/>
      <c r="N842" s="101"/>
    </row>
    <row r="843" spans="10:14" x14ac:dyDescent="0.35">
      <c r="J843" s="101"/>
      <c r="L843" s="101"/>
      <c r="N843" s="101"/>
    </row>
    <row r="844" spans="10:14" x14ac:dyDescent="0.35">
      <c r="J844" s="101"/>
      <c r="L844" s="101"/>
      <c r="N844" s="101"/>
    </row>
    <row r="845" spans="10:14" x14ac:dyDescent="0.35">
      <c r="J845" s="101"/>
      <c r="L845" s="101"/>
      <c r="N845" s="101"/>
    </row>
    <row r="846" spans="10:14" x14ac:dyDescent="0.35">
      <c r="J846" s="101"/>
      <c r="L846" s="101"/>
      <c r="N846" s="101"/>
    </row>
    <row r="847" spans="10:14" x14ac:dyDescent="0.35">
      <c r="J847" s="101"/>
      <c r="L847" s="101"/>
      <c r="N847" s="101"/>
    </row>
    <row r="848" spans="10:14" x14ac:dyDescent="0.35">
      <c r="J848" s="101"/>
      <c r="L848" s="101"/>
      <c r="N848" s="101"/>
    </row>
    <row r="849" spans="10:14" x14ac:dyDescent="0.35">
      <c r="J849" s="101"/>
      <c r="L849" s="101"/>
      <c r="N849" s="101"/>
    </row>
    <row r="850" spans="10:14" x14ac:dyDescent="0.35">
      <c r="J850" s="101"/>
      <c r="L850" s="101"/>
      <c r="N850" s="101"/>
    </row>
    <row r="851" spans="10:14" x14ac:dyDescent="0.35">
      <c r="J851" s="101"/>
      <c r="L851" s="101"/>
      <c r="N851" s="101"/>
    </row>
    <row r="852" spans="10:14" x14ac:dyDescent="0.35">
      <c r="J852" s="101"/>
      <c r="L852" s="101"/>
      <c r="N852" s="101"/>
    </row>
    <row r="853" spans="10:14" x14ac:dyDescent="0.35">
      <c r="J853" s="101"/>
      <c r="L853" s="101"/>
      <c r="N853" s="101"/>
    </row>
    <row r="854" spans="10:14" x14ac:dyDescent="0.35">
      <c r="J854" s="101"/>
      <c r="L854" s="101"/>
      <c r="N854" s="101"/>
    </row>
    <row r="855" spans="10:14" x14ac:dyDescent="0.35">
      <c r="J855" s="101"/>
      <c r="L855" s="101"/>
      <c r="N855" s="101"/>
    </row>
    <row r="856" spans="10:14" x14ac:dyDescent="0.35">
      <c r="J856" s="101"/>
      <c r="L856" s="101"/>
      <c r="N856" s="101"/>
    </row>
    <row r="857" spans="10:14" x14ac:dyDescent="0.35">
      <c r="J857" s="101"/>
      <c r="L857" s="101"/>
      <c r="N857" s="101"/>
    </row>
    <row r="858" spans="10:14" x14ac:dyDescent="0.35">
      <c r="J858" s="101"/>
      <c r="L858" s="101"/>
      <c r="N858" s="101"/>
    </row>
    <row r="859" spans="10:14" x14ac:dyDescent="0.35">
      <c r="J859" s="101"/>
      <c r="L859" s="101"/>
      <c r="N859" s="101"/>
    </row>
    <row r="860" spans="10:14" x14ac:dyDescent="0.35">
      <c r="J860" s="101"/>
      <c r="L860" s="101"/>
      <c r="N860" s="101"/>
    </row>
    <row r="861" spans="10:14" x14ac:dyDescent="0.35">
      <c r="J861" s="101"/>
      <c r="L861" s="101"/>
      <c r="N861" s="101"/>
    </row>
    <row r="862" spans="10:14" x14ac:dyDescent="0.35">
      <c r="J862" s="101"/>
      <c r="L862" s="101"/>
      <c r="N862" s="101"/>
    </row>
    <row r="863" spans="10:14" x14ac:dyDescent="0.35">
      <c r="J863" s="101"/>
      <c r="L863" s="101"/>
      <c r="N863" s="101"/>
    </row>
    <row r="864" spans="10:14" x14ac:dyDescent="0.35">
      <c r="J864" s="101"/>
      <c r="L864" s="101"/>
      <c r="N864" s="101"/>
    </row>
    <row r="865" spans="10:14" x14ac:dyDescent="0.35">
      <c r="J865" s="101"/>
      <c r="L865" s="101"/>
      <c r="N865" s="101"/>
    </row>
    <row r="866" spans="10:14" x14ac:dyDescent="0.35">
      <c r="J866" s="101"/>
      <c r="L866" s="101"/>
      <c r="N866" s="101"/>
    </row>
    <row r="867" spans="10:14" x14ac:dyDescent="0.35">
      <c r="J867" s="101"/>
      <c r="L867" s="101"/>
      <c r="N867" s="101"/>
    </row>
    <row r="868" spans="10:14" x14ac:dyDescent="0.35">
      <c r="J868" s="101"/>
      <c r="L868" s="101"/>
      <c r="N868" s="101"/>
    </row>
    <row r="869" spans="10:14" x14ac:dyDescent="0.35">
      <c r="J869" s="101"/>
      <c r="L869" s="101"/>
      <c r="N869" s="101"/>
    </row>
    <row r="870" spans="10:14" x14ac:dyDescent="0.35">
      <c r="J870" s="101"/>
      <c r="L870" s="101"/>
      <c r="N870" s="101"/>
    </row>
    <row r="871" spans="10:14" x14ac:dyDescent="0.35">
      <c r="J871" s="101"/>
      <c r="L871" s="101"/>
      <c r="N871" s="101"/>
    </row>
    <row r="872" spans="10:14" x14ac:dyDescent="0.35">
      <c r="J872" s="101"/>
      <c r="L872" s="101"/>
      <c r="N872" s="101"/>
    </row>
    <row r="873" spans="10:14" x14ac:dyDescent="0.35">
      <c r="J873" s="101"/>
      <c r="L873" s="101"/>
      <c r="N873" s="101"/>
    </row>
    <row r="874" spans="10:14" x14ac:dyDescent="0.35">
      <c r="J874" s="101"/>
      <c r="L874" s="101"/>
      <c r="N874" s="101"/>
    </row>
    <row r="875" spans="10:14" x14ac:dyDescent="0.35">
      <c r="J875" s="101"/>
      <c r="L875" s="101"/>
      <c r="N875" s="101"/>
    </row>
    <row r="876" spans="10:14" x14ac:dyDescent="0.35">
      <c r="J876" s="101"/>
      <c r="L876" s="101"/>
      <c r="N876" s="101"/>
    </row>
    <row r="877" spans="10:14" x14ac:dyDescent="0.35">
      <c r="J877" s="101"/>
      <c r="L877" s="101"/>
      <c r="N877" s="101"/>
    </row>
    <row r="878" spans="10:14" x14ac:dyDescent="0.35">
      <c r="J878" s="101"/>
      <c r="L878" s="101"/>
      <c r="N878" s="101"/>
    </row>
    <row r="879" spans="10:14" x14ac:dyDescent="0.35">
      <c r="J879" s="101"/>
      <c r="L879" s="101"/>
      <c r="N879" s="101"/>
    </row>
    <row r="880" spans="10:14" x14ac:dyDescent="0.35">
      <c r="J880" s="101"/>
      <c r="L880" s="101"/>
      <c r="N880" s="101"/>
    </row>
    <row r="881" spans="10:14" x14ac:dyDescent="0.35">
      <c r="J881" s="101"/>
      <c r="L881" s="101"/>
      <c r="N881" s="101"/>
    </row>
    <row r="882" spans="10:14" x14ac:dyDescent="0.35">
      <c r="J882" s="101"/>
      <c r="L882" s="101"/>
      <c r="N882" s="101"/>
    </row>
    <row r="883" spans="10:14" x14ac:dyDescent="0.35">
      <c r="J883" s="101"/>
      <c r="L883" s="101"/>
      <c r="N883" s="101"/>
    </row>
    <row r="884" spans="10:14" x14ac:dyDescent="0.35">
      <c r="J884" s="101"/>
      <c r="L884" s="101"/>
      <c r="N884" s="101"/>
    </row>
    <row r="885" spans="10:14" x14ac:dyDescent="0.35">
      <c r="J885" s="101"/>
      <c r="L885" s="101"/>
      <c r="N885" s="101"/>
    </row>
    <row r="886" spans="10:14" x14ac:dyDescent="0.35">
      <c r="J886" s="101"/>
      <c r="L886" s="101"/>
      <c r="N886" s="101"/>
    </row>
    <row r="887" spans="10:14" x14ac:dyDescent="0.35">
      <c r="J887" s="101"/>
      <c r="L887" s="101"/>
      <c r="N887" s="101"/>
    </row>
    <row r="888" spans="10:14" x14ac:dyDescent="0.35">
      <c r="J888" s="101"/>
      <c r="L888" s="101"/>
      <c r="N888" s="101"/>
    </row>
    <row r="889" spans="10:14" x14ac:dyDescent="0.35">
      <c r="J889" s="101"/>
      <c r="L889" s="101"/>
      <c r="N889" s="101"/>
    </row>
    <row r="890" spans="10:14" x14ac:dyDescent="0.35">
      <c r="J890" s="101"/>
      <c r="L890" s="101"/>
      <c r="N890" s="101"/>
    </row>
    <row r="891" spans="10:14" x14ac:dyDescent="0.35">
      <c r="J891" s="101"/>
      <c r="L891" s="101"/>
      <c r="N891" s="101"/>
    </row>
    <row r="892" spans="10:14" x14ac:dyDescent="0.35">
      <c r="J892" s="101"/>
      <c r="L892" s="101"/>
      <c r="N892" s="101"/>
    </row>
    <row r="893" spans="10:14" x14ac:dyDescent="0.35">
      <c r="J893" s="101"/>
      <c r="L893" s="101"/>
      <c r="N893" s="101"/>
    </row>
    <row r="894" spans="10:14" x14ac:dyDescent="0.35">
      <c r="J894" s="101"/>
      <c r="L894" s="101"/>
      <c r="N894" s="101"/>
    </row>
    <row r="895" spans="10:14" x14ac:dyDescent="0.35">
      <c r="J895" s="101"/>
      <c r="L895" s="101"/>
      <c r="N895" s="101"/>
    </row>
    <row r="896" spans="10:14" x14ac:dyDescent="0.35">
      <c r="J896" s="101"/>
      <c r="L896" s="101"/>
      <c r="N896" s="101"/>
    </row>
    <row r="897" spans="10:14" x14ac:dyDescent="0.35">
      <c r="J897" s="101"/>
      <c r="L897" s="101"/>
      <c r="N897" s="101"/>
    </row>
    <row r="898" spans="10:14" x14ac:dyDescent="0.35">
      <c r="J898" s="101"/>
      <c r="L898" s="101"/>
      <c r="N898" s="101"/>
    </row>
    <row r="899" spans="10:14" x14ac:dyDescent="0.35">
      <c r="J899" s="101"/>
      <c r="L899" s="101"/>
      <c r="N899" s="101"/>
    </row>
    <row r="900" spans="10:14" x14ac:dyDescent="0.35">
      <c r="J900" s="101"/>
      <c r="L900" s="101"/>
      <c r="N900" s="101"/>
    </row>
    <row r="901" spans="10:14" x14ac:dyDescent="0.35">
      <c r="J901" s="101"/>
      <c r="L901" s="101"/>
      <c r="N901" s="101"/>
    </row>
    <row r="902" spans="10:14" x14ac:dyDescent="0.35">
      <c r="J902" s="101"/>
      <c r="L902" s="101"/>
      <c r="N902" s="101"/>
    </row>
    <row r="903" spans="10:14" x14ac:dyDescent="0.35">
      <c r="J903" s="101"/>
      <c r="L903" s="101"/>
      <c r="N903" s="101"/>
    </row>
    <row r="904" spans="10:14" x14ac:dyDescent="0.35">
      <c r="J904" s="101"/>
      <c r="L904" s="101"/>
      <c r="N904" s="101"/>
    </row>
    <row r="905" spans="10:14" x14ac:dyDescent="0.35">
      <c r="J905" s="101"/>
      <c r="L905" s="101"/>
      <c r="N905" s="101"/>
    </row>
    <row r="906" spans="10:14" x14ac:dyDescent="0.35">
      <c r="J906" s="101"/>
      <c r="L906" s="101"/>
      <c r="N906" s="101"/>
    </row>
    <row r="907" spans="10:14" x14ac:dyDescent="0.35">
      <c r="J907" s="101"/>
      <c r="L907" s="101"/>
      <c r="N907" s="101"/>
    </row>
    <row r="908" spans="10:14" x14ac:dyDescent="0.35">
      <c r="J908" s="101"/>
      <c r="L908" s="101"/>
      <c r="N908" s="101"/>
    </row>
    <row r="909" spans="10:14" x14ac:dyDescent="0.35">
      <c r="J909" s="101"/>
      <c r="L909" s="101"/>
      <c r="N909" s="101"/>
    </row>
    <row r="910" spans="10:14" x14ac:dyDescent="0.35">
      <c r="J910" s="101"/>
      <c r="L910" s="101"/>
      <c r="N910" s="101"/>
    </row>
    <row r="911" spans="10:14" x14ac:dyDescent="0.35">
      <c r="J911" s="101"/>
      <c r="L911" s="101"/>
      <c r="N911" s="101"/>
    </row>
    <row r="912" spans="10:14" x14ac:dyDescent="0.35">
      <c r="J912" s="101"/>
      <c r="L912" s="101"/>
      <c r="N912" s="101"/>
    </row>
    <row r="913" spans="10:14" x14ac:dyDescent="0.35">
      <c r="J913" s="101"/>
      <c r="L913" s="101"/>
      <c r="N913" s="101"/>
    </row>
    <row r="914" spans="10:14" x14ac:dyDescent="0.35">
      <c r="J914" s="101"/>
      <c r="L914" s="101"/>
      <c r="N914" s="101"/>
    </row>
    <row r="915" spans="10:14" x14ac:dyDescent="0.35">
      <c r="J915" s="101"/>
      <c r="L915" s="101"/>
      <c r="N915" s="101"/>
    </row>
    <row r="916" spans="10:14" x14ac:dyDescent="0.35">
      <c r="J916" s="101"/>
      <c r="L916" s="101"/>
      <c r="N916" s="101"/>
    </row>
    <row r="917" spans="10:14" x14ac:dyDescent="0.35">
      <c r="J917" s="101"/>
      <c r="L917" s="101"/>
      <c r="N917" s="101"/>
    </row>
    <row r="918" spans="10:14" x14ac:dyDescent="0.35">
      <c r="J918" s="101"/>
      <c r="L918" s="101"/>
      <c r="N918" s="101"/>
    </row>
    <row r="919" spans="10:14" x14ac:dyDescent="0.35">
      <c r="J919" s="101"/>
      <c r="L919" s="101"/>
      <c r="N919" s="101"/>
    </row>
    <row r="920" spans="10:14" x14ac:dyDescent="0.35">
      <c r="J920" s="101"/>
      <c r="L920" s="101"/>
      <c r="N920" s="101"/>
    </row>
    <row r="921" spans="10:14" x14ac:dyDescent="0.35">
      <c r="J921" s="101"/>
      <c r="L921" s="101"/>
      <c r="N921" s="101"/>
    </row>
    <row r="922" spans="10:14" x14ac:dyDescent="0.35">
      <c r="J922" s="101"/>
      <c r="L922" s="101"/>
      <c r="N922" s="101"/>
    </row>
    <row r="923" spans="10:14" x14ac:dyDescent="0.35">
      <c r="J923" s="101"/>
      <c r="L923" s="101"/>
      <c r="N923" s="101"/>
    </row>
    <row r="924" spans="10:14" x14ac:dyDescent="0.35">
      <c r="J924" s="101"/>
      <c r="L924" s="101"/>
      <c r="N924" s="101"/>
    </row>
    <row r="925" spans="10:14" x14ac:dyDescent="0.35">
      <c r="J925" s="101"/>
      <c r="L925" s="101"/>
      <c r="N925" s="101"/>
    </row>
    <row r="926" spans="10:14" x14ac:dyDescent="0.35">
      <c r="J926" s="101"/>
      <c r="L926" s="101"/>
      <c r="N926" s="101"/>
    </row>
    <row r="927" spans="10:14" x14ac:dyDescent="0.35">
      <c r="J927" s="101"/>
      <c r="L927" s="101"/>
      <c r="N927" s="101"/>
    </row>
    <row r="928" spans="10:14" x14ac:dyDescent="0.35">
      <c r="J928" s="101"/>
      <c r="L928" s="101"/>
      <c r="N928" s="101"/>
    </row>
    <row r="929" spans="10:14" x14ac:dyDescent="0.35">
      <c r="J929" s="101"/>
      <c r="L929" s="101"/>
      <c r="N929" s="101"/>
    </row>
    <row r="930" spans="10:14" x14ac:dyDescent="0.35">
      <c r="J930" s="101"/>
      <c r="L930" s="101"/>
      <c r="N930" s="101"/>
    </row>
    <row r="931" spans="10:14" x14ac:dyDescent="0.35">
      <c r="J931" s="101"/>
      <c r="L931" s="101"/>
      <c r="N931" s="101"/>
    </row>
    <row r="932" spans="10:14" x14ac:dyDescent="0.35">
      <c r="J932" s="101"/>
      <c r="L932" s="101"/>
      <c r="N932" s="101"/>
    </row>
    <row r="933" spans="10:14" x14ac:dyDescent="0.35">
      <c r="J933" s="101"/>
      <c r="L933" s="101"/>
      <c r="N933" s="101"/>
    </row>
    <row r="934" spans="10:14" x14ac:dyDescent="0.35">
      <c r="J934" s="101"/>
      <c r="L934" s="101"/>
      <c r="N934" s="101"/>
    </row>
    <row r="935" spans="10:14" x14ac:dyDescent="0.35">
      <c r="J935" s="101"/>
      <c r="L935" s="101"/>
      <c r="N935" s="101"/>
    </row>
    <row r="936" spans="10:14" x14ac:dyDescent="0.35">
      <c r="J936" s="101"/>
      <c r="L936" s="101"/>
      <c r="N936" s="101"/>
    </row>
    <row r="937" spans="10:14" x14ac:dyDescent="0.35">
      <c r="J937" s="101"/>
      <c r="L937" s="101"/>
      <c r="N937" s="101"/>
    </row>
    <row r="938" spans="10:14" x14ac:dyDescent="0.35">
      <c r="J938" s="101"/>
      <c r="L938" s="101"/>
      <c r="N938" s="101"/>
    </row>
    <row r="939" spans="10:14" x14ac:dyDescent="0.35">
      <c r="J939" s="101"/>
      <c r="L939" s="101"/>
      <c r="N939" s="101"/>
    </row>
    <row r="940" spans="10:14" x14ac:dyDescent="0.35">
      <c r="J940" s="101"/>
      <c r="L940" s="101"/>
      <c r="N940" s="101"/>
    </row>
    <row r="941" spans="10:14" x14ac:dyDescent="0.35">
      <c r="J941" s="101"/>
      <c r="L941" s="101"/>
      <c r="N941" s="101"/>
    </row>
    <row r="942" spans="10:14" x14ac:dyDescent="0.35">
      <c r="J942" s="101"/>
      <c r="L942" s="101"/>
      <c r="N942" s="101"/>
    </row>
    <row r="943" spans="10:14" x14ac:dyDescent="0.35">
      <c r="J943" s="101"/>
      <c r="L943" s="101"/>
      <c r="N943" s="101"/>
    </row>
    <row r="944" spans="10:14" x14ac:dyDescent="0.35">
      <c r="J944" s="101"/>
      <c r="L944" s="101"/>
      <c r="N944" s="101"/>
    </row>
    <row r="945" spans="10:14" x14ac:dyDescent="0.35">
      <c r="J945" s="101"/>
      <c r="L945" s="101"/>
      <c r="N945" s="101"/>
    </row>
    <row r="946" spans="10:14" x14ac:dyDescent="0.35">
      <c r="J946" s="101"/>
      <c r="L946" s="101"/>
      <c r="N946" s="101"/>
    </row>
    <row r="947" spans="10:14" x14ac:dyDescent="0.35">
      <c r="J947" s="101"/>
      <c r="L947" s="101"/>
      <c r="N947" s="101"/>
    </row>
    <row r="948" spans="10:14" x14ac:dyDescent="0.35">
      <c r="J948" s="101"/>
      <c r="L948" s="101"/>
      <c r="N948" s="101"/>
    </row>
    <row r="949" spans="10:14" x14ac:dyDescent="0.35">
      <c r="J949" s="101"/>
      <c r="L949" s="101"/>
      <c r="N949" s="101"/>
    </row>
    <row r="950" spans="10:14" x14ac:dyDescent="0.35">
      <c r="J950" s="101"/>
      <c r="L950" s="101"/>
      <c r="N950" s="101"/>
    </row>
    <row r="951" spans="10:14" x14ac:dyDescent="0.35">
      <c r="J951" s="101"/>
      <c r="L951" s="101"/>
      <c r="N951" s="101"/>
    </row>
    <row r="952" spans="10:14" x14ac:dyDescent="0.35">
      <c r="J952" s="101"/>
      <c r="L952" s="101"/>
      <c r="N952" s="101"/>
    </row>
    <row r="953" spans="10:14" x14ac:dyDescent="0.35">
      <c r="J953" s="101"/>
      <c r="L953" s="101"/>
      <c r="N953" s="101"/>
    </row>
    <row r="954" spans="10:14" x14ac:dyDescent="0.35">
      <c r="J954" s="101"/>
      <c r="L954" s="101"/>
      <c r="N954" s="101"/>
    </row>
    <row r="955" spans="10:14" x14ac:dyDescent="0.35">
      <c r="J955" s="101"/>
      <c r="L955" s="101"/>
      <c r="N955" s="101"/>
    </row>
    <row r="956" spans="10:14" x14ac:dyDescent="0.35">
      <c r="J956" s="101"/>
      <c r="L956" s="101"/>
      <c r="N956" s="101"/>
    </row>
    <row r="957" spans="10:14" x14ac:dyDescent="0.35">
      <c r="J957" s="101"/>
      <c r="L957" s="101"/>
      <c r="N957" s="101"/>
    </row>
    <row r="958" spans="10:14" x14ac:dyDescent="0.35">
      <c r="J958" s="101"/>
      <c r="L958" s="101"/>
      <c r="N958" s="101"/>
    </row>
    <row r="959" spans="10:14" x14ac:dyDescent="0.35">
      <c r="J959" s="101"/>
      <c r="L959" s="101"/>
      <c r="N959" s="101"/>
    </row>
    <row r="960" spans="10:14" x14ac:dyDescent="0.35">
      <c r="J960" s="101"/>
      <c r="L960" s="101"/>
      <c r="N960" s="101"/>
    </row>
    <row r="961" spans="10:14" x14ac:dyDescent="0.35">
      <c r="J961" s="101"/>
      <c r="L961" s="101"/>
      <c r="N961" s="101"/>
    </row>
    <row r="962" spans="10:14" x14ac:dyDescent="0.35">
      <c r="J962" s="101"/>
      <c r="L962" s="101"/>
      <c r="N962" s="101"/>
    </row>
    <row r="963" spans="10:14" x14ac:dyDescent="0.35">
      <c r="J963" s="101"/>
      <c r="L963" s="101"/>
      <c r="N963" s="101"/>
    </row>
    <row r="964" spans="10:14" x14ac:dyDescent="0.35">
      <c r="J964" s="101"/>
      <c r="L964" s="101"/>
      <c r="N964" s="101"/>
    </row>
    <row r="965" spans="10:14" x14ac:dyDescent="0.35">
      <c r="J965" s="101"/>
      <c r="L965" s="101"/>
      <c r="N965" s="101"/>
    </row>
    <row r="966" spans="10:14" x14ac:dyDescent="0.35">
      <c r="J966" s="101"/>
      <c r="L966" s="101"/>
      <c r="N966" s="101"/>
    </row>
    <row r="967" spans="10:14" x14ac:dyDescent="0.35">
      <c r="J967" s="101"/>
      <c r="L967" s="101"/>
      <c r="N967" s="101"/>
    </row>
    <row r="968" spans="10:14" x14ac:dyDescent="0.35">
      <c r="J968" s="101"/>
      <c r="L968" s="101"/>
      <c r="N968" s="101"/>
    </row>
    <row r="969" spans="10:14" x14ac:dyDescent="0.35">
      <c r="J969" s="101"/>
      <c r="L969" s="101"/>
      <c r="N969" s="101"/>
    </row>
    <row r="970" spans="10:14" x14ac:dyDescent="0.35">
      <c r="J970" s="101"/>
      <c r="L970" s="101"/>
      <c r="N970" s="101"/>
    </row>
    <row r="971" spans="10:14" x14ac:dyDescent="0.35">
      <c r="J971" s="101"/>
      <c r="L971" s="101"/>
      <c r="N971" s="101"/>
    </row>
    <row r="972" spans="10:14" x14ac:dyDescent="0.35">
      <c r="J972" s="101"/>
      <c r="L972" s="101"/>
      <c r="N972" s="101"/>
    </row>
    <row r="973" spans="10:14" x14ac:dyDescent="0.35">
      <c r="J973" s="101"/>
      <c r="L973" s="101"/>
      <c r="N973" s="101"/>
    </row>
    <row r="974" spans="10:14" x14ac:dyDescent="0.35">
      <c r="J974" s="101"/>
      <c r="L974" s="101"/>
      <c r="N974" s="101"/>
    </row>
    <row r="975" spans="10:14" x14ac:dyDescent="0.35">
      <c r="J975" s="101"/>
      <c r="L975" s="101"/>
      <c r="N975" s="101"/>
    </row>
    <row r="976" spans="10:14" x14ac:dyDescent="0.35">
      <c r="J976" s="101"/>
      <c r="L976" s="101"/>
      <c r="N976" s="101"/>
    </row>
    <row r="977" spans="10:14" x14ac:dyDescent="0.35">
      <c r="J977" s="101"/>
      <c r="L977" s="101"/>
      <c r="N977" s="101"/>
    </row>
    <row r="978" spans="10:14" x14ac:dyDescent="0.35">
      <c r="J978" s="101"/>
      <c r="L978" s="101"/>
      <c r="N978" s="101"/>
    </row>
    <row r="979" spans="10:14" x14ac:dyDescent="0.35">
      <c r="J979" s="101"/>
      <c r="L979" s="101"/>
      <c r="N979" s="101"/>
    </row>
    <row r="980" spans="10:14" x14ac:dyDescent="0.35">
      <c r="J980" s="101"/>
      <c r="L980" s="101"/>
      <c r="N980" s="101"/>
    </row>
    <row r="981" spans="10:14" x14ac:dyDescent="0.35">
      <c r="J981" s="101"/>
      <c r="L981" s="101"/>
      <c r="N981" s="101"/>
    </row>
    <row r="982" spans="10:14" x14ac:dyDescent="0.35">
      <c r="J982" s="101"/>
      <c r="L982" s="101"/>
      <c r="N982" s="101"/>
    </row>
    <row r="983" spans="10:14" x14ac:dyDescent="0.35">
      <c r="J983" s="101"/>
      <c r="L983" s="101"/>
      <c r="N983" s="101"/>
    </row>
    <row r="984" spans="10:14" x14ac:dyDescent="0.35">
      <c r="J984" s="101"/>
      <c r="L984" s="101"/>
      <c r="N984" s="101"/>
    </row>
    <row r="985" spans="10:14" x14ac:dyDescent="0.35">
      <c r="J985" s="101"/>
      <c r="L985" s="101"/>
      <c r="N985" s="101"/>
    </row>
    <row r="986" spans="10:14" x14ac:dyDescent="0.35">
      <c r="J986" s="101"/>
      <c r="L986" s="101"/>
      <c r="N986" s="101"/>
    </row>
    <row r="987" spans="10:14" x14ac:dyDescent="0.35">
      <c r="J987" s="101"/>
      <c r="L987" s="101"/>
      <c r="N987" s="101"/>
    </row>
    <row r="988" spans="10:14" x14ac:dyDescent="0.35">
      <c r="J988" s="101"/>
      <c r="L988" s="101"/>
      <c r="N988" s="101"/>
    </row>
    <row r="989" spans="10:14" x14ac:dyDescent="0.35">
      <c r="J989" s="101"/>
      <c r="L989" s="101"/>
      <c r="N989" s="101"/>
    </row>
    <row r="990" spans="10:14" x14ac:dyDescent="0.35">
      <c r="J990" s="101"/>
      <c r="L990" s="101"/>
      <c r="N990" s="101"/>
    </row>
    <row r="991" spans="10:14" x14ac:dyDescent="0.35">
      <c r="J991" s="101"/>
      <c r="L991" s="101"/>
      <c r="N991" s="101"/>
    </row>
    <row r="992" spans="10:14" x14ac:dyDescent="0.35">
      <c r="J992" s="101"/>
      <c r="L992" s="101"/>
      <c r="N992" s="101"/>
    </row>
    <row r="993" spans="10:14" x14ac:dyDescent="0.35">
      <c r="J993" s="101"/>
      <c r="L993" s="101"/>
      <c r="N993" s="101"/>
    </row>
    <row r="994" spans="10:14" x14ac:dyDescent="0.35">
      <c r="J994" s="101"/>
      <c r="L994" s="101"/>
      <c r="N994" s="101"/>
    </row>
    <row r="995" spans="10:14" x14ac:dyDescent="0.35">
      <c r="J995" s="101"/>
      <c r="L995" s="101"/>
      <c r="N995" s="101"/>
    </row>
    <row r="996" spans="10:14" x14ac:dyDescent="0.35">
      <c r="J996" s="101"/>
      <c r="L996" s="101"/>
      <c r="N996" s="101"/>
    </row>
    <row r="997" spans="10:14" x14ac:dyDescent="0.35">
      <c r="J997" s="101"/>
      <c r="L997" s="101"/>
      <c r="N997" s="101"/>
    </row>
    <row r="998" spans="10:14" x14ac:dyDescent="0.35">
      <c r="J998" s="101"/>
      <c r="L998" s="101"/>
      <c r="N998" s="101"/>
    </row>
    <row r="999" spans="10:14" x14ac:dyDescent="0.35">
      <c r="J999" s="101"/>
      <c r="L999" s="101"/>
      <c r="N999" s="101"/>
    </row>
    <row r="1000" spans="10:14" x14ac:dyDescent="0.35">
      <c r="J1000" s="101"/>
      <c r="L1000" s="101"/>
      <c r="N1000" s="101"/>
    </row>
    <row r="1001" spans="10:14" x14ac:dyDescent="0.35">
      <c r="J1001" s="101"/>
      <c r="L1001" s="101"/>
      <c r="N1001" s="101"/>
    </row>
    <row r="1002" spans="10:14" x14ac:dyDescent="0.35">
      <c r="J1002" s="101"/>
      <c r="L1002" s="101"/>
      <c r="N1002" s="101"/>
    </row>
    <row r="1003" spans="10:14" x14ac:dyDescent="0.35">
      <c r="J1003" s="101"/>
      <c r="L1003" s="101"/>
      <c r="N1003" s="101"/>
    </row>
  </sheetData>
  <sheetProtection sort="0"/>
  <sortState xmlns:xlrd2="http://schemas.microsoft.com/office/spreadsheetml/2017/richdata2" ref="A4:N503">
    <sortCondition ref="K4:K503"/>
  </sortState>
  <mergeCells count="8">
    <mergeCell ref="A1:N1"/>
    <mergeCell ref="P14:Q14"/>
    <mergeCell ref="P16:Q16"/>
    <mergeCell ref="P17:Q17"/>
    <mergeCell ref="P3:Q3"/>
    <mergeCell ref="P10:Q10"/>
    <mergeCell ref="P11:Q11"/>
    <mergeCell ref="P13:Q13"/>
  </mergeCells>
  <dataValidations count="4">
    <dataValidation type="list" allowBlank="1" showInputMessage="1" showErrorMessage="1" sqref="B1004:D1048576" xr:uid="{00000000-0002-0000-0000-000000000000}">
      <formula1>FuturityDerby</formula1>
    </dataValidation>
    <dataValidation type="list" allowBlank="1" showInputMessage="1" showErrorMessage="1" sqref="E4:E503 A4:C503" xr:uid="{00000000-0002-0000-0000-000002000000}">
      <formula1>X</formula1>
    </dataValidation>
    <dataValidation type="list" allowBlank="1" showInputMessage="1" showErrorMessage="1" sqref="D4:D503" xr:uid="{00000000-0002-0000-0000-000003000000}">
      <formula1>Incentives</formula1>
    </dataValidation>
    <dataValidation type="list" allowBlank="1" showInputMessage="1" showErrorMessage="1" sqref="J4:J503" xr:uid="{00000000-0002-0000-0000-000001000000}">
      <formula1>Penalties</formula1>
    </dataValidation>
  </dataValidations>
  <pageMargins left="0.25" right="0.25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A58DB"/>
  </sheetPr>
  <dimension ref="A1:AE1003"/>
  <sheetViews>
    <sheetView topLeftCell="N1" zoomScale="75" zoomScaleNormal="75" workbookViewId="0">
      <pane ySplit="3" topLeftCell="A4" activePane="bottomLeft" state="frozen"/>
      <selection activeCell="H6" sqref="H6"/>
      <selection pane="bottomLeft" activeCell="P16" sqref="P16"/>
    </sheetView>
  </sheetViews>
  <sheetFormatPr defaultColWidth="9.1796875" defaultRowHeight="15.5" x14ac:dyDescent="0.35"/>
  <cols>
    <col min="1" max="1" width="4.81640625" style="101" hidden="1" customWidth="1"/>
    <col min="2" max="2" width="5.54296875" style="101" hidden="1" customWidth="1"/>
    <col min="3" max="3" width="4.81640625" style="101" hidden="1" customWidth="1"/>
    <col min="4" max="4" width="5.7265625" style="101" hidden="1" customWidth="1"/>
    <col min="5" max="5" width="4.54296875" style="101" hidden="1" customWidth="1"/>
    <col min="6" max="6" width="6.54296875" style="101" hidden="1" customWidth="1"/>
    <col min="7" max="7" width="4.54296875" style="101" hidden="1" customWidth="1"/>
    <col min="8" max="8" width="4.453125" style="101" hidden="1" customWidth="1"/>
    <col min="9" max="9" width="6.453125" style="101" hidden="1" customWidth="1"/>
    <col min="10" max="10" width="6" style="101" hidden="1" customWidth="1"/>
    <col min="11" max="11" width="5.453125" style="101" hidden="1" customWidth="1"/>
    <col min="12" max="12" width="6.26953125" style="101" hidden="1" customWidth="1"/>
    <col min="13" max="13" width="7.26953125" style="101" hidden="1" customWidth="1"/>
    <col min="14" max="14" width="6.453125" style="101" bestFit="1" customWidth="1"/>
    <col min="15" max="15" width="31.26953125" style="102" customWidth="1"/>
    <col min="16" max="16" width="31.26953125" style="101" customWidth="1"/>
    <col min="17" max="17" width="30.81640625" style="101" customWidth="1"/>
    <col min="18" max="18" width="5" style="103" bestFit="1" customWidth="1"/>
    <col min="19" max="19" width="8.26953125" style="90" bestFit="1" customWidth="1"/>
    <col min="20" max="20" width="10" style="104" bestFit="1" customWidth="1"/>
    <col min="21" max="21" width="5" style="103" bestFit="1" customWidth="1"/>
    <col min="22" max="22" width="8.26953125" style="90" bestFit="1" customWidth="1"/>
    <col min="23" max="23" width="10" style="104" bestFit="1" customWidth="1"/>
    <col min="24" max="24" width="11.453125" style="104" bestFit="1" customWidth="1"/>
    <col min="25" max="25" width="14.81640625" style="104" bestFit="1" customWidth="1"/>
    <col min="26" max="26" width="7.81640625" style="101" bestFit="1" customWidth="1"/>
    <col min="27" max="27" width="9.81640625" style="105" customWidth="1"/>
    <col min="28" max="28" width="1.453125" style="109" customWidth="1"/>
    <col min="29" max="29" width="3.26953125" style="101" bestFit="1" customWidth="1"/>
    <col min="30" max="30" width="6.81640625" style="101" bestFit="1" customWidth="1"/>
    <col min="31" max="31" width="5.26953125" style="101" bestFit="1" customWidth="1"/>
    <col min="32" max="32" width="6.54296875" style="90" bestFit="1" customWidth="1"/>
    <col min="33" max="33" width="3.26953125" style="90" bestFit="1" customWidth="1"/>
    <col min="34" max="34" width="9.1796875" style="90"/>
    <col min="35" max="35" width="3.26953125" style="90" bestFit="1" customWidth="1"/>
    <col min="36" max="16384" width="9.1796875" style="90"/>
  </cols>
  <sheetData>
    <row r="1" spans="1:31" ht="39.75" customHeight="1" x14ac:dyDescent="0.35">
      <c r="A1" s="156" t="s">
        <v>141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C1" s="109"/>
      <c r="AD1" s="109"/>
      <c r="AE1" s="109"/>
    </row>
    <row r="2" spans="1:31" ht="29.25" customHeight="1" x14ac:dyDescent="0.35">
      <c r="A2" s="157" t="s">
        <v>113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C2" s="109"/>
      <c r="AD2" s="109"/>
      <c r="AE2" s="109"/>
    </row>
    <row r="3" spans="1:31" s="111" customFormat="1" ht="30" customHeight="1" x14ac:dyDescent="0.35">
      <c r="A3" s="91" t="s">
        <v>100</v>
      </c>
      <c r="B3" s="91" t="s">
        <v>101</v>
      </c>
      <c r="C3" s="91" t="s">
        <v>122</v>
      </c>
      <c r="D3" s="91" t="s">
        <v>116</v>
      </c>
      <c r="E3" s="91" t="s">
        <v>104</v>
      </c>
      <c r="F3" s="91" t="s">
        <v>103</v>
      </c>
      <c r="G3" s="91" t="s">
        <v>117</v>
      </c>
      <c r="H3" s="91" t="s">
        <v>118</v>
      </c>
      <c r="I3" s="91" t="s">
        <v>97</v>
      </c>
      <c r="J3" s="91" t="s">
        <v>27</v>
      </c>
      <c r="K3" s="91" t="s">
        <v>134</v>
      </c>
      <c r="L3" s="91" t="s">
        <v>99</v>
      </c>
      <c r="M3" s="91" t="s">
        <v>98</v>
      </c>
      <c r="N3" s="106" t="s">
        <v>119</v>
      </c>
      <c r="O3" s="106" t="s">
        <v>120</v>
      </c>
      <c r="P3" s="106" t="s">
        <v>44</v>
      </c>
      <c r="Q3" s="106" t="s">
        <v>43</v>
      </c>
      <c r="R3" s="106" t="s">
        <v>124</v>
      </c>
      <c r="S3" s="107" t="s">
        <v>135</v>
      </c>
      <c r="T3" s="106" t="s">
        <v>136</v>
      </c>
      <c r="U3" s="106" t="s">
        <v>124</v>
      </c>
      <c r="V3" s="107" t="s">
        <v>137</v>
      </c>
      <c r="W3" s="106" t="s">
        <v>138</v>
      </c>
      <c r="X3" s="106" t="s">
        <v>139</v>
      </c>
      <c r="Y3" s="106" t="s">
        <v>140</v>
      </c>
      <c r="Z3" s="106" t="s">
        <v>126</v>
      </c>
      <c r="AA3" s="106" t="s">
        <v>127</v>
      </c>
      <c r="AB3" s="110"/>
      <c r="AC3" s="154" t="s">
        <v>28</v>
      </c>
      <c r="AD3" s="155"/>
      <c r="AE3" s="106" t="s">
        <v>102</v>
      </c>
    </row>
    <row r="4" spans="1:31" s="97" customFormat="1" ht="20.149999999999999" customHeight="1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07">
        <v>1</v>
      </c>
      <c r="O4" s="113"/>
      <c r="P4" s="112"/>
      <c r="Q4" s="112"/>
      <c r="R4" s="112"/>
      <c r="S4" s="114"/>
      <c r="T4" s="92">
        <f t="shared" ref="T4:T16" si="0">IF(OR(R4=5,R4=10, R4=15, R4="BP",R4="SCR"),"NT",S4)</f>
        <v>0</v>
      </c>
      <c r="U4" s="112"/>
      <c r="V4" s="114"/>
      <c r="W4" s="92">
        <f t="shared" ref="W4:W16" si="1">IF(OR(U4=5,U4=10, U4=15, U4="BP",U4="SCR"),"NT",V4)</f>
        <v>0</v>
      </c>
      <c r="X4" s="92">
        <f t="shared" ref="X4:X16" si="2">(T4+W4)</f>
        <v>0</v>
      </c>
      <c r="Y4" s="92">
        <f t="shared" ref="Y4:Y16" si="3">(T4+W4)/2</f>
        <v>0</v>
      </c>
      <c r="Z4" s="93"/>
      <c r="AA4" s="94"/>
      <c r="AB4" s="109"/>
      <c r="AC4" s="119" t="s">
        <v>0</v>
      </c>
      <c r="AD4" s="95"/>
      <c r="AE4" s="96"/>
    </row>
    <row r="5" spans="1:31" s="97" customFormat="1" ht="20.149999999999999" customHeight="1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07">
        <v>2</v>
      </c>
      <c r="O5" s="113"/>
      <c r="P5" s="112"/>
      <c r="Q5" s="112"/>
      <c r="R5" s="112"/>
      <c r="S5" s="114"/>
      <c r="T5" s="92">
        <f t="shared" si="0"/>
        <v>0</v>
      </c>
      <c r="U5" s="112"/>
      <c r="V5" s="114"/>
      <c r="W5" s="92">
        <f t="shared" si="1"/>
        <v>0</v>
      </c>
      <c r="X5" s="92">
        <f t="shared" si="2"/>
        <v>0</v>
      </c>
      <c r="Y5" s="92">
        <f t="shared" si="3"/>
        <v>0</v>
      </c>
      <c r="Z5" s="93"/>
      <c r="AA5" s="94"/>
      <c r="AB5" s="109"/>
      <c r="AC5" s="115" t="s">
        <v>1</v>
      </c>
      <c r="AD5" s="98">
        <f>$AD$4+$AE$5</f>
        <v>0.5</v>
      </c>
      <c r="AE5" s="99">
        <v>0.5</v>
      </c>
    </row>
    <row r="6" spans="1:31" s="97" customFormat="1" ht="20.149999999999999" customHeight="1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07">
        <v>3</v>
      </c>
      <c r="O6" s="113"/>
      <c r="P6" s="112"/>
      <c r="Q6" s="112"/>
      <c r="R6" s="112"/>
      <c r="S6" s="114"/>
      <c r="T6" s="92">
        <f t="shared" si="0"/>
        <v>0</v>
      </c>
      <c r="U6" s="112"/>
      <c r="V6" s="114"/>
      <c r="W6" s="92">
        <f t="shared" si="1"/>
        <v>0</v>
      </c>
      <c r="X6" s="92">
        <f t="shared" si="2"/>
        <v>0</v>
      </c>
      <c r="Y6" s="92">
        <f t="shared" si="3"/>
        <v>0</v>
      </c>
      <c r="Z6" s="93"/>
      <c r="AA6" s="94"/>
      <c r="AB6" s="109"/>
      <c r="AC6" s="116" t="s">
        <v>2</v>
      </c>
      <c r="AD6" s="98">
        <f>$AD$5+$AE$6</f>
        <v>1</v>
      </c>
      <c r="AE6" s="99">
        <v>0.5</v>
      </c>
    </row>
    <row r="7" spans="1:31" s="97" customFormat="1" ht="20.149999999999999" customHeight="1" x14ac:dyDescent="0.3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07">
        <v>4</v>
      </c>
      <c r="O7" s="113"/>
      <c r="P7" s="112"/>
      <c r="Q7" s="112"/>
      <c r="R7" s="112"/>
      <c r="S7" s="114"/>
      <c r="T7" s="92">
        <f t="shared" si="0"/>
        <v>0</v>
      </c>
      <c r="U7" s="112"/>
      <c r="V7" s="114"/>
      <c r="W7" s="92">
        <f t="shared" si="1"/>
        <v>0</v>
      </c>
      <c r="X7" s="92">
        <f t="shared" si="2"/>
        <v>0</v>
      </c>
      <c r="Y7" s="92">
        <f t="shared" si="3"/>
        <v>0</v>
      </c>
      <c r="Z7" s="93"/>
      <c r="AA7" s="94"/>
      <c r="AB7" s="109"/>
      <c r="AC7" s="117" t="s">
        <v>3</v>
      </c>
      <c r="AD7" s="98">
        <f>$AD$6+$AE$7</f>
        <v>1.5</v>
      </c>
      <c r="AE7" s="99">
        <v>0.5</v>
      </c>
    </row>
    <row r="8" spans="1:31" s="97" customFormat="1" ht="20.149999999999999" customHeight="1" x14ac:dyDescent="0.3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07">
        <v>5</v>
      </c>
      <c r="O8" s="113"/>
      <c r="P8" s="112"/>
      <c r="Q8" s="112"/>
      <c r="R8" s="112"/>
      <c r="S8" s="114"/>
      <c r="T8" s="92">
        <f t="shared" si="0"/>
        <v>0</v>
      </c>
      <c r="U8" s="112"/>
      <c r="V8" s="114"/>
      <c r="W8" s="92">
        <f t="shared" si="1"/>
        <v>0</v>
      </c>
      <c r="X8" s="92">
        <f t="shared" si="2"/>
        <v>0</v>
      </c>
      <c r="Y8" s="92">
        <f t="shared" si="3"/>
        <v>0</v>
      </c>
      <c r="Z8" s="93"/>
      <c r="AA8" s="94"/>
      <c r="AB8" s="109"/>
      <c r="AC8" s="118" t="s">
        <v>4</v>
      </c>
      <c r="AD8" s="98">
        <f>$AD$7+$AE$8</f>
        <v>2</v>
      </c>
      <c r="AE8" s="99">
        <v>0.5</v>
      </c>
    </row>
    <row r="9" spans="1:31" s="97" customFormat="1" ht="20.149999999999999" customHeight="1" x14ac:dyDescent="0.3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07">
        <v>6</v>
      </c>
      <c r="O9" s="113"/>
      <c r="P9" s="112"/>
      <c r="Q9" s="112"/>
      <c r="R9" s="112"/>
      <c r="S9" s="114"/>
      <c r="T9" s="92">
        <f t="shared" si="0"/>
        <v>0</v>
      </c>
      <c r="U9" s="112"/>
      <c r="V9" s="114"/>
      <c r="W9" s="92">
        <f t="shared" si="1"/>
        <v>0</v>
      </c>
      <c r="X9" s="92">
        <f t="shared" si="2"/>
        <v>0</v>
      </c>
      <c r="Y9" s="92">
        <f t="shared" si="3"/>
        <v>0</v>
      </c>
      <c r="Z9" s="93"/>
      <c r="AA9" s="94"/>
      <c r="AB9" s="109"/>
      <c r="AC9" s="109"/>
      <c r="AD9" s="109"/>
      <c r="AE9" s="109"/>
    </row>
    <row r="10" spans="1:31" s="97" customFormat="1" ht="20.149999999999999" customHeight="1" x14ac:dyDescent="0.3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7">
        <v>7</v>
      </c>
      <c r="O10" s="113"/>
      <c r="P10" s="112"/>
      <c r="Q10" s="112"/>
      <c r="R10" s="112"/>
      <c r="S10" s="114"/>
      <c r="T10" s="92">
        <f t="shared" si="0"/>
        <v>0</v>
      </c>
      <c r="U10" s="112"/>
      <c r="V10" s="114"/>
      <c r="W10" s="92">
        <f t="shared" si="1"/>
        <v>0</v>
      </c>
      <c r="X10" s="92">
        <f t="shared" si="2"/>
        <v>0</v>
      </c>
      <c r="Y10" s="92">
        <f t="shared" si="3"/>
        <v>0</v>
      </c>
      <c r="Z10" s="93"/>
      <c r="AA10" s="94"/>
      <c r="AB10" s="109"/>
      <c r="AC10" s="153" t="s">
        <v>115</v>
      </c>
      <c r="AD10" s="153"/>
      <c r="AE10" s="100"/>
    </row>
    <row r="11" spans="1:31" s="97" customFormat="1" ht="20.149999999999999" customHeight="1" x14ac:dyDescent="0.3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07">
        <v>8</v>
      </c>
      <c r="O11" s="113"/>
      <c r="P11" s="112"/>
      <c r="Q11" s="112"/>
      <c r="R11" s="112"/>
      <c r="S11" s="114"/>
      <c r="T11" s="92">
        <f t="shared" si="0"/>
        <v>0</v>
      </c>
      <c r="U11" s="112"/>
      <c r="V11" s="114"/>
      <c r="W11" s="92">
        <f t="shared" si="1"/>
        <v>0</v>
      </c>
      <c r="X11" s="92">
        <f t="shared" si="2"/>
        <v>0</v>
      </c>
      <c r="Y11" s="92">
        <f t="shared" si="3"/>
        <v>0</v>
      </c>
      <c r="Z11" s="93"/>
      <c r="AA11" s="94"/>
      <c r="AB11" s="109"/>
      <c r="AC11" s="152">
        <f>COUNTA(P4:P503)</f>
        <v>0</v>
      </c>
      <c r="AD11" s="152"/>
      <c r="AE11" s="100"/>
    </row>
    <row r="12" spans="1:31" s="97" customFormat="1" ht="20.149999999999999" customHeight="1" x14ac:dyDescent="0.3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07">
        <v>9</v>
      </c>
      <c r="O12" s="113"/>
      <c r="P12" s="112"/>
      <c r="Q12" s="112"/>
      <c r="R12" s="112"/>
      <c r="S12" s="114"/>
      <c r="T12" s="92">
        <f t="shared" si="0"/>
        <v>0</v>
      </c>
      <c r="U12" s="112"/>
      <c r="V12" s="114"/>
      <c r="W12" s="92">
        <f t="shared" si="1"/>
        <v>0</v>
      </c>
      <c r="X12" s="92">
        <f t="shared" si="2"/>
        <v>0</v>
      </c>
      <c r="Y12" s="92">
        <f t="shared" si="3"/>
        <v>0</v>
      </c>
      <c r="Z12" s="93"/>
      <c r="AA12" s="94"/>
      <c r="AB12" s="109"/>
      <c r="AC12" s="121"/>
      <c r="AD12" s="121"/>
      <c r="AE12" s="121"/>
    </row>
    <row r="13" spans="1:31" s="97" customFormat="1" ht="20.149999999999999" customHeight="1" x14ac:dyDescent="0.3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07">
        <v>10</v>
      </c>
      <c r="O13" s="113"/>
      <c r="P13" s="112"/>
      <c r="Q13" s="112"/>
      <c r="R13" s="112"/>
      <c r="S13" s="114"/>
      <c r="T13" s="92">
        <f t="shared" si="0"/>
        <v>0</v>
      </c>
      <c r="U13" s="112"/>
      <c r="V13" s="114"/>
      <c r="W13" s="92">
        <f t="shared" si="1"/>
        <v>0</v>
      </c>
      <c r="X13" s="92">
        <f t="shared" si="2"/>
        <v>0</v>
      </c>
      <c r="Y13" s="92">
        <f t="shared" si="3"/>
        <v>0</v>
      </c>
      <c r="Z13" s="93"/>
      <c r="AA13" s="94"/>
      <c r="AB13" s="109"/>
      <c r="AC13" s="122"/>
      <c r="AD13" s="122"/>
      <c r="AE13" s="100"/>
    </row>
    <row r="14" spans="1:31" s="97" customFormat="1" ht="20.149999999999999" customHeight="1" x14ac:dyDescent="0.3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07">
        <v>11</v>
      </c>
      <c r="O14" s="113"/>
      <c r="P14" s="112"/>
      <c r="Q14" s="112"/>
      <c r="R14" s="112"/>
      <c r="S14" s="114"/>
      <c r="T14" s="92">
        <f t="shared" si="0"/>
        <v>0</v>
      </c>
      <c r="U14" s="112"/>
      <c r="V14" s="114"/>
      <c r="W14" s="92">
        <f t="shared" si="1"/>
        <v>0</v>
      </c>
      <c r="X14" s="92">
        <f t="shared" si="2"/>
        <v>0</v>
      </c>
      <c r="Y14" s="92">
        <f t="shared" si="3"/>
        <v>0</v>
      </c>
      <c r="Z14" s="93"/>
      <c r="AA14" s="94"/>
      <c r="AB14" s="109"/>
      <c r="AC14" s="122"/>
      <c r="AD14" s="122"/>
      <c r="AE14" s="100"/>
    </row>
    <row r="15" spans="1:31" s="97" customFormat="1" ht="20.149999999999999" customHeight="1" x14ac:dyDescent="0.3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07">
        <v>12</v>
      </c>
      <c r="O15" s="113"/>
      <c r="P15" s="112"/>
      <c r="Q15" s="112"/>
      <c r="R15" s="112"/>
      <c r="S15" s="114"/>
      <c r="T15" s="92">
        <f t="shared" si="0"/>
        <v>0</v>
      </c>
      <c r="U15" s="112"/>
      <c r="V15" s="114"/>
      <c r="W15" s="92">
        <f t="shared" si="1"/>
        <v>0</v>
      </c>
      <c r="X15" s="92">
        <f t="shared" si="2"/>
        <v>0</v>
      </c>
      <c r="Y15" s="92">
        <f t="shared" si="3"/>
        <v>0</v>
      </c>
      <c r="Z15" s="93"/>
      <c r="AA15" s="94"/>
      <c r="AB15" s="109"/>
      <c r="AC15" s="122"/>
      <c r="AD15" s="122"/>
      <c r="AE15" s="121"/>
    </row>
    <row r="16" spans="1:31" s="97" customFormat="1" ht="20.149999999999999" customHeight="1" x14ac:dyDescent="0.3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07">
        <v>13</v>
      </c>
      <c r="O16" s="113"/>
      <c r="P16" s="112"/>
      <c r="Q16" s="112"/>
      <c r="R16" s="112"/>
      <c r="S16" s="114"/>
      <c r="T16" s="92">
        <f t="shared" si="0"/>
        <v>0</v>
      </c>
      <c r="U16" s="112"/>
      <c r="V16" s="114"/>
      <c r="W16" s="92">
        <f t="shared" si="1"/>
        <v>0</v>
      </c>
      <c r="X16" s="92">
        <f t="shared" si="2"/>
        <v>0</v>
      </c>
      <c r="Y16" s="92">
        <f t="shared" si="3"/>
        <v>0</v>
      </c>
      <c r="Z16" s="93"/>
      <c r="AA16" s="94"/>
      <c r="AB16" s="109"/>
      <c r="AC16" s="122"/>
      <c r="AD16" s="122"/>
      <c r="AE16" s="100"/>
    </row>
    <row r="17" spans="1:31" s="97" customFormat="1" ht="20.149999999999999" customHeight="1" x14ac:dyDescent="0.3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07">
        <v>14</v>
      </c>
      <c r="O17" s="113"/>
      <c r="P17" s="112"/>
      <c r="Q17" s="112"/>
      <c r="R17" s="112"/>
      <c r="S17" s="114"/>
      <c r="T17" s="92">
        <f t="shared" ref="T17:T68" si="4">IF(OR(R17=5,R17=10, R17=15, R17="BP",R17="SCR"),"NT",S17)</f>
        <v>0</v>
      </c>
      <c r="U17" s="112"/>
      <c r="V17" s="114"/>
      <c r="W17" s="92">
        <f t="shared" ref="W17:W68" si="5">IF(OR(U17=5,U17=10, U17=15, U17="BP",U17="SCR"),"NT",V17)</f>
        <v>0</v>
      </c>
      <c r="X17" s="92">
        <f t="shared" ref="X17:X68" si="6">(T17+W17)</f>
        <v>0</v>
      </c>
      <c r="Y17" s="92">
        <f t="shared" ref="Y17:Y68" si="7">(T17+W17)/2</f>
        <v>0</v>
      </c>
      <c r="Z17" s="93"/>
      <c r="AA17" s="94"/>
      <c r="AB17" s="109"/>
      <c r="AC17" s="122"/>
      <c r="AD17" s="122"/>
      <c r="AE17" s="100"/>
    </row>
    <row r="18" spans="1:31" s="97" customFormat="1" ht="20.149999999999999" customHeigh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07">
        <v>15</v>
      </c>
      <c r="O18" s="113"/>
      <c r="P18" s="112"/>
      <c r="Q18" s="112"/>
      <c r="R18" s="112"/>
      <c r="S18" s="114"/>
      <c r="T18" s="92">
        <f t="shared" si="4"/>
        <v>0</v>
      </c>
      <c r="U18" s="112"/>
      <c r="V18" s="114"/>
      <c r="W18" s="92">
        <f t="shared" si="5"/>
        <v>0</v>
      </c>
      <c r="X18" s="92">
        <f t="shared" si="6"/>
        <v>0</v>
      </c>
      <c r="Y18" s="92">
        <f t="shared" si="7"/>
        <v>0</v>
      </c>
      <c r="Z18" s="93"/>
      <c r="AA18" s="94"/>
      <c r="AB18" s="109"/>
      <c r="AC18" s="121"/>
      <c r="AD18" s="121"/>
      <c r="AE18" s="100"/>
    </row>
    <row r="19" spans="1:31" s="97" customFormat="1" ht="20.149999999999999" customHeight="1" x14ac:dyDescent="0.3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07">
        <v>16</v>
      </c>
      <c r="O19" s="113"/>
      <c r="P19" s="112"/>
      <c r="Q19" s="112"/>
      <c r="R19" s="112"/>
      <c r="S19" s="114"/>
      <c r="T19" s="92">
        <f t="shared" si="4"/>
        <v>0</v>
      </c>
      <c r="U19" s="112"/>
      <c r="V19" s="114"/>
      <c r="W19" s="92">
        <f t="shared" si="5"/>
        <v>0</v>
      </c>
      <c r="X19" s="92">
        <f t="shared" si="6"/>
        <v>0</v>
      </c>
      <c r="Y19" s="92">
        <f t="shared" si="7"/>
        <v>0</v>
      </c>
      <c r="Z19" s="93"/>
      <c r="AA19" s="94"/>
      <c r="AB19" s="109"/>
      <c r="AC19" s="109"/>
      <c r="AD19" s="109"/>
      <c r="AE19" s="100"/>
    </row>
    <row r="20" spans="1:31" s="97" customFormat="1" ht="20.149999999999999" customHeight="1" x14ac:dyDescent="0.3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07">
        <v>17</v>
      </c>
      <c r="O20" s="113"/>
      <c r="P20" s="112"/>
      <c r="Q20" s="112"/>
      <c r="R20" s="112"/>
      <c r="S20" s="114"/>
      <c r="T20" s="92">
        <f t="shared" si="4"/>
        <v>0</v>
      </c>
      <c r="U20" s="112"/>
      <c r="V20" s="114"/>
      <c r="W20" s="92">
        <f t="shared" si="5"/>
        <v>0</v>
      </c>
      <c r="X20" s="92">
        <f t="shared" si="6"/>
        <v>0</v>
      </c>
      <c r="Y20" s="92">
        <f t="shared" si="7"/>
        <v>0</v>
      </c>
      <c r="Z20" s="93"/>
      <c r="AA20" s="94"/>
      <c r="AB20" s="109"/>
      <c r="AC20" s="109"/>
      <c r="AD20" s="109"/>
      <c r="AE20" s="100"/>
    </row>
    <row r="21" spans="1:31" s="97" customFormat="1" ht="20.149999999999999" customHeight="1" x14ac:dyDescent="0.3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07">
        <v>18</v>
      </c>
      <c r="O21" s="113"/>
      <c r="P21" s="112"/>
      <c r="Q21" s="112"/>
      <c r="R21" s="112"/>
      <c r="S21" s="114"/>
      <c r="T21" s="92">
        <f t="shared" si="4"/>
        <v>0</v>
      </c>
      <c r="U21" s="112"/>
      <c r="V21" s="114"/>
      <c r="W21" s="92">
        <f t="shared" si="5"/>
        <v>0</v>
      </c>
      <c r="X21" s="92">
        <f t="shared" si="6"/>
        <v>0</v>
      </c>
      <c r="Y21" s="92">
        <f t="shared" si="7"/>
        <v>0</v>
      </c>
      <c r="Z21" s="93"/>
      <c r="AA21" s="94"/>
      <c r="AB21" s="109"/>
      <c r="AC21" s="109"/>
      <c r="AD21" s="109"/>
      <c r="AE21" s="100"/>
    </row>
    <row r="22" spans="1:31" s="97" customFormat="1" ht="20.149999999999999" customHeight="1" x14ac:dyDescent="0.3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7">
        <v>19</v>
      </c>
      <c r="O22" s="113"/>
      <c r="P22" s="112"/>
      <c r="Q22" s="112"/>
      <c r="R22" s="112"/>
      <c r="S22" s="114"/>
      <c r="T22" s="92">
        <f t="shared" si="4"/>
        <v>0</v>
      </c>
      <c r="U22" s="112"/>
      <c r="V22" s="114"/>
      <c r="W22" s="92">
        <f t="shared" si="5"/>
        <v>0</v>
      </c>
      <c r="X22" s="92">
        <f t="shared" si="6"/>
        <v>0</v>
      </c>
      <c r="Y22" s="92">
        <f t="shared" si="7"/>
        <v>0</v>
      </c>
      <c r="Z22" s="93"/>
      <c r="AA22" s="94"/>
      <c r="AB22" s="109"/>
      <c r="AC22" s="109"/>
      <c r="AD22" s="109"/>
      <c r="AE22" s="100"/>
    </row>
    <row r="23" spans="1:31" s="97" customFormat="1" ht="20.149999999999999" customHeight="1" x14ac:dyDescent="0.3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7">
        <v>20</v>
      </c>
      <c r="O23" s="113"/>
      <c r="P23" s="112"/>
      <c r="Q23" s="112"/>
      <c r="R23" s="112"/>
      <c r="S23" s="114"/>
      <c r="T23" s="92">
        <f t="shared" si="4"/>
        <v>0</v>
      </c>
      <c r="U23" s="112"/>
      <c r="V23" s="114"/>
      <c r="W23" s="92">
        <f t="shared" si="5"/>
        <v>0</v>
      </c>
      <c r="X23" s="92">
        <f t="shared" si="6"/>
        <v>0</v>
      </c>
      <c r="Y23" s="92">
        <f t="shared" si="7"/>
        <v>0</v>
      </c>
      <c r="Z23" s="93"/>
      <c r="AA23" s="94"/>
      <c r="AB23" s="109"/>
      <c r="AC23" s="109"/>
      <c r="AD23" s="109"/>
      <c r="AE23" s="100"/>
    </row>
    <row r="24" spans="1:31" s="97" customFormat="1" ht="20.149999999999999" customHeight="1" x14ac:dyDescent="0.3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07">
        <v>21</v>
      </c>
      <c r="O24" s="113"/>
      <c r="P24" s="112"/>
      <c r="Q24" s="112"/>
      <c r="R24" s="112"/>
      <c r="S24" s="114"/>
      <c r="T24" s="92">
        <f t="shared" si="4"/>
        <v>0</v>
      </c>
      <c r="U24" s="112"/>
      <c r="V24" s="114"/>
      <c r="W24" s="92">
        <f t="shared" si="5"/>
        <v>0</v>
      </c>
      <c r="X24" s="92">
        <f t="shared" si="6"/>
        <v>0</v>
      </c>
      <c r="Y24" s="92">
        <f t="shared" si="7"/>
        <v>0</v>
      </c>
      <c r="Z24" s="93"/>
      <c r="AA24" s="94"/>
      <c r="AB24" s="109"/>
      <c r="AC24" s="109"/>
      <c r="AD24" s="109"/>
      <c r="AE24" s="100"/>
    </row>
    <row r="25" spans="1:31" s="97" customFormat="1" ht="20.149999999999999" customHeight="1" x14ac:dyDescent="0.3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07">
        <v>22</v>
      </c>
      <c r="O25" s="113"/>
      <c r="P25" s="112"/>
      <c r="Q25" s="112"/>
      <c r="R25" s="112"/>
      <c r="S25" s="114"/>
      <c r="T25" s="92">
        <f t="shared" si="4"/>
        <v>0</v>
      </c>
      <c r="U25" s="112"/>
      <c r="V25" s="114"/>
      <c r="W25" s="92">
        <f t="shared" si="5"/>
        <v>0</v>
      </c>
      <c r="X25" s="92">
        <f t="shared" si="6"/>
        <v>0</v>
      </c>
      <c r="Y25" s="92">
        <f t="shared" si="7"/>
        <v>0</v>
      </c>
      <c r="Z25" s="93"/>
      <c r="AA25" s="94"/>
      <c r="AB25" s="109"/>
      <c r="AC25" s="109"/>
      <c r="AD25" s="109"/>
      <c r="AE25" s="100"/>
    </row>
    <row r="26" spans="1:31" s="97" customFormat="1" ht="20.149999999999999" customHeight="1" x14ac:dyDescent="0.3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07">
        <v>23</v>
      </c>
      <c r="O26" s="113"/>
      <c r="P26" s="112"/>
      <c r="Q26" s="112"/>
      <c r="R26" s="112"/>
      <c r="S26" s="114"/>
      <c r="T26" s="92">
        <f t="shared" si="4"/>
        <v>0</v>
      </c>
      <c r="U26" s="112"/>
      <c r="V26" s="114"/>
      <c r="W26" s="92">
        <f t="shared" si="5"/>
        <v>0</v>
      </c>
      <c r="X26" s="92">
        <f t="shared" si="6"/>
        <v>0</v>
      </c>
      <c r="Y26" s="92">
        <f t="shared" si="7"/>
        <v>0</v>
      </c>
      <c r="Z26" s="93"/>
      <c r="AA26" s="94"/>
      <c r="AB26" s="109"/>
      <c r="AC26" s="109"/>
      <c r="AD26" s="109"/>
      <c r="AE26" s="100"/>
    </row>
    <row r="27" spans="1:31" s="97" customFormat="1" ht="20.149999999999999" customHeight="1" x14ac:dyDescent="0.3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07">
        <v>24</v>
      </c>
      <c r="O27" s="113"/>
      <c r="P27" s="112"/>
      <c r="Q27" s="112"/>
      <c r="R27" s="112"/>
      <c r="S27" s="114"/>
      <c r="T27" s="92">
        <f t="shared" si="4"/>
        <v>0</v>
      </c>
      <c r="U27" s="112"/>
      <c r="V27" s="114"/>
      <c r="W27" s="92">
        <f t="shared" si="5"/>
        <v>0</v>
      </c>
      <c r="X27" s="92">
        <f t="shared" si="6"/>
        <v>0</v>
      </c>
      <c r="Y27" s="92">
        <f t="shared" si="7"/>
        <v>0</v>
      </c>
      <c r="Z27" s="93"/>
      <c r="AA27" s="94"/>
      <c r="AB27" s="109"/>
      <c r="AC27" s="109"/>
      <c r="AD27" s="109"/>
      <c r="AE27" s="100"/>
    </row>
    <row r="28" spans="1:31" s="97" customFormat="1" ht="20.149999999999999" customHeight="1" x14ac:dyDescent="0.3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07">
        <v>25</v>
      </c>
      <c r="O28" s="113"/>
      <c r="P28" s="112"/>
      <c r="Q28" s="112"/>
      <c r="R28" s="112"/>
      <c r="S28" s="114"/>
      <c r="T28" s="92">
        <f t="shared" si="4"/>
        <v>0</v>
      </c>
      <c r="U28" s="112"/>
      <c r="V28" s="114"/>
      <c r="W28" s="92">
        <f t="shared" si="5"/>
        <v>0</v>
      </c>
      <c r="X28" s="92">
        <f t="shared" si="6"/>
        <v>0</v>
      </c>
      <c r="Y28" s="92">
        <f t="shared" si="7"/>
        <v>0</v>
      </c>
      <c r="Z28" s="93"/>
      <c r="AA28" s="94"/>
      <c r="AB28" s="109"/>
      <c r="AC28" s="109"/>
      <c r="AD28" s="109"/>
      <c r="AE28" s="100"/>
    </row>
    <row r="29" spans="1:31" s="97" customFormat="1" ht="20.149999999999999" customHeight="1" x14ac:dyDescent="0.3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07">
        <v>26</v>
      </c>
      <c r="O29" s="113"/>
      <c r="P29" s="112"/>
      <c r="Q29" s="112"/>
      <c r="R29" s="112"/>
      <c r="S29" s="114"/>
      <c r="T29" s="92">
        <f t="shared" si="4"/>
        <v>0</v>
      </c>
      <c r="U29" s="112"/>
      <c r="V29" s="114"/>
      <c r="W29" s="92">
        <f t="shared" si="5"/>
        <v>0</v>
      </c>
      <c r="X29" s="92">
        <f t="shared" si="6"/>
        <v>0</v>
      </c>
      <c r="Y29" s="92">
        <f t="shared" si="7"/>
        <v>0</v>
      </c>
      <c r="Z29" s="93"/>
      <c r="AA29" s="94"/>
      <c r="AB29" s="109"/>
      <c r="AC29" s="109"/>
      <c r="AD29" s="109"/>
      <c r="AE29" s="100"/>
    </row>
    <row r="30" spans="1:31" s="97" customFormat="1" ht="20.149999999999999" customHeight="1" x14ac:dyDescent="0.3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07">
        <v>27</v>
      </c>
      <c r="O30" s="113"/>
      <c r="P30" s="112"/>
      <c r="Q30" s="112"/>
      <c r="R30" s="112"/>
      <c r="S30" s="114"/>
      <c r="T30" s="92">
        <f t="shared" si="4"/>
        <v>0</v>
      </c>
      <c r="U30" s="112"/>
      <c r="V30" s="114"/>
      <c r="W30" s="92">
        <f t="shared" si="5"/>
        <v>0</v>
      </c>
      <c r="X30" s="92">
        <f t="shared" si="6"/>
        <v>0</v>
      </c>
      <c r="Y30" s="92">
        <f t="shared" si="7"/>
        <v>0</v>
      </c>
      <c r="Z30" s="93"/>
      <c r="AA30" s="94"/>
      <c r="AB30" s="109"/>
      <c r="AC30" s="109"/>
      <c r="AD30" s="109"/>
      <c r="AE30" s="100"/>
    </row>
    <row r="31" spans="1:31" s="97" customFormat="1" ht="20.149999999999999" customHeight="1" x14ac:dyDescent="0.3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07">
        <v>28</v>
      </c>
      <c r="O31" s="113"/>
      <c r="P31" s="112"/>
      <c r="Q31" s="112"/>
      <c r="R31" s="112"/>
      <c r="S31" s="114"/>
      <c r="T31" s="92">
        <f t="shared" si="4"/>
        <v>0</v>
      </c>
      <c r="U31" s="112"/>
      <c r="V31" s="114"/>
      <c r="W31" s="92">
        <f t="shared" si="5"/>
        <v>0</v>
      </c>
      <c r="X31" s="92">
        <f t="shared" si="6"/>
        <v>0</v>
      </c>
      <c r="Y31" s="92">
        <f t="shared" si="7"/>
        <v>0</v>
      </c>
      <c r="Z31" s="93"/>
      <c r="AA31" s="94"/>
      <c r="AB31" s="109"/>
      <c r="AC31" s="109"/>
      <c r="AD31" s="109"/>
      <c r="AE31" s="100"/>
    </row>
    <row r="32" spans="1:31" s="97" customFormat="1" ht="20.149999999999999" customHeight="1" x14ac:dyDescent="0.3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07">
        <v>29</v>
      </c>
      <c r="O32" s="113"/>
      <c r="P32" s="112"/>
      <c r="Q32" s="112"/>
      <c r="R32" s="112"/>
      <c r="S32" s="114"/>
      <c r="T32" s="92">
        <f t="shared" si="4"/>
        <v>0</v>
      </c>
      <c r="U32" s="112"/>
      <c r="V32" s="114"/>
      <c r="W32" s="92">
        <f t="shared" si="5"/>
        <v>0</v>
      </c>
      <c r="X32" s="92">
        <f t="shared" si="6"/>
        <v>0</v>
      </c>
      <c r="Y32" s="92">
        <f t="shared" si="7"/>
        <v>0</v>
      </c>
      <c r="Z32" s="93"/>
      <c r="AA32" s="94"/>
      <c r="AB32" s="109"/>
      <c r="AC32" s="109"/>
      <c r="AD32" s="109"/>
      <c r="AE32" s="100"/>
    </row>
    <row r="33" spans="1:31" s="97" customFormat="1" ht="20.149999999999999" customHeight="1" x14ac:dyDescent="0.3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07">
        <v>30</v>
      </c>
      <c r="O33" s="113"/>
      <c r="P33" s="112"/>
      <c r="Q33" s="112"/>
      <c r="R33" s="112"/>
      <c r="S33" s="114"/>
      <c r="T33" s="92">
        <f t="shared" si="4"/>
        <v>0</v>
      </c>
      <c r="U33" s="112"/>
      <c r="V33" s="114"/>
      <c r="W33" s="92">
        <f t="shared" si="5"/>
        <v>0</v>
      </c>
      <c r="X33" s="92">
        <f t="shared" si="6"/>
        <v>0</v>
      </c>
      <c r="Y33" s="92">
        <f t="shared" si="7"/>
        <v>0</v>
      </c>
      <c r="Z33" s="93"/>
      <c r="AA33" s="94"/>
      <c r="AB33" s="109"/>
      <c r="AC33" s="109"/>
      <c r="AD33" s="109"/>
      <c r="AE33" s="100"/>
    </row>
    <row r="34" spans="1:31" s="97" customFormat="1" ht="20.149999999999999" customHeight="1" x14ac:dyDescent="0.3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07">
        <v>31</v>
      </c>
      <c r="O34" s="113"/>
      <c r="P34" s="112"/>
      <c r="Q34" s="112"/>
      <c r="R34" s="112"/>
      <c r="S34" s="114"/>
      <c r="T34" s="92">
        <f t="shared" si="4"/>
        <v>0</v>
      </c>
      <c r="U34" s="112"/>
      <c r="V34" s="114"/>
      <c r="W34" s="92">
        <f t="shared" si="5"/>
        <v>0</v>
      </c>
      <c r="X34" s="92">
        <f t="shared" si="6"/>
        <v>0</v>
      </c>
      <c r="Y34" s="92">
        <f t="shared" si="7"/>
        <v>0</v>
      </c>
      <c r="Z34" s="93"/>
      <c r="AA34" s="94"/>
      <c r="AB34" s="109"/>
      <c r="AC34" s="109"/>
      <c r="AD34" s="109"/>
      <c r="AE34" s="100"/>
    </row>
    <row r="35" spans="1:31" s="97" customFormat="1" ht="20.149999999999999" customHeight="1" x14ac:dyDescent="0.3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07">
        <v>32</v>
      </c>
      <c r="O35" s="113"/>
      <c r="P35" s="112"/>
      <c r="Q35" s="112"/>
      <c r="R35" s="112"/>
      <c r="S35" s="114"/>
      <c r="T35" s="92">
        <f t="shared" si="4"/>
        <v>0</v>
      </c>
      <c r="U35" s="112"/>
      <c r="V35" s="114"/>
      <c r="W35" s="92">
        <f t="shared" si="5"/>
        <v>0</v>
      </c>
      <c r="X35" s="92">
        <f t="shared" si="6"/>
        <v>0</v>
      </c>
      <c r="Y35" s="92">
        <f t="shared" si="7"/>
        <v>0</v>
      </c>
      <c r="Z35" s="93"/>
      <c r="AA35" s="94"/>
      <c r="AB35" s="109"/>
      <c r="AC35" s="109"/>
      <c r="AD35" s="109"/>
      <c r="AE35" s="100"/>
    </row>
    <row r="36" spans="1:31" s="97" customFormat="1" ht="20.149999999999999" customHeight="1" x14ac:dyDescent="0.3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07">
        <v>33</v>
      </c>
      <c r="O36" s="113"/>
      <c r="P36" s="112"/>
      <c r="Q36" s="112"/>
      <c r="R36" s="112"/>
      <c r="S36" s="114"/>
      <c r="T36" s="92">
        <f t="shared" si="4"/>
        <v>0</v>
      </c>
      <c r="U36" s="112"/>
      <c r="V36" s="114"/>
      <c r="W36" s="92">
        <f t="shared" si="5"/>
        <v>0</v>
      </c>
      <c r="X36" s="92">
        <f t="shared" si="6"/>
        <v>0</v>
      </c>
      <c r="Y36" s="92">
        <f t="shared" si="7"/>
        <v>0</v>
      </c>
      <c r="Z36" s="93"/>
      <c r="AA36" s="94"/>
      <c r="AB36" s="109"/>
      <c r="AC36" s="109"/>
      <c r="AD36" s="109"/>
      <c r="AE36" s="100"/>
    </row>
    <row r="37" spans="1:31" s="97" customFormat="1" ht="20.149999999999999" customHeigh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07">
        <v>34</v>
      </c>
      <c r="O37" s="113"/>
      <c r="P37" s="112"/>
      <c r="Q37" s="112"/>
      <c r="R37" s="112"/>
      <c r="S37" s="114"/>
      <c r="T37" s="92">
        <f t="shared" si="4"/>
        <v>0</v>
      </c>
      <c r="U37" s="112"/>
      <c r="V37" s="114"/>
      <c r="W37" s="92">
        <f t="shared" si="5"/>
        <v>0</v>
      </c>
      <c r="X37" s="92">
        <f t="shared" si="6"/>
        <v>0</v>
      </c>
      <c r="Y37" s="92">
        <f t="shared" si="7"/>
        <v>0</v>
      </c>
      <c r="Z37" s="93"/>
      <c r="AA37" s="94"/>
      <c r="AB37" s="109"/>
      <c r="AC37" s="109"/>
      <c r="AD37" s="109"/>
      <c r="AE37" s="100"/>
    </row>
    <row r="38" spans="1:31" s="97" customFormat="1" ht="20.149999999999999" customHeight="1" x14ac:dyDescent="0.3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07">
        <v>35</v>
      </c>
      <c r="O38" s="113"/>
      <c r="P38" s="112"/>
      <c r="Q38" s="112"/>
      <c r="R38" s="112"/>
      <c r="S38" s="114"/>
      <c r="T38" s="92">
        <f t="shared" si="4"/>
        <v>0</v>
      </c>
      <c r="U38" s="112"/>
      <c r="V38" s="114"/>
      <c r="W38" s="92">
        <f t="shared" si="5"/>
        <v>0</v>
      </c>
      <c r="X38" s="92">
        <f t="shared" si="6"/>
        <v>0</v>
      </c>
      <c r="Y38" s="92">
        <f t="shared" si="7"/>
        <v>0</v>
      </c>
      <c r="Z38" s="93"/>
      <c r="AA38" s="94"/>
      <c r="AB38" s="109"/>
      <c r="AC38" s="109"/>
      <c r="AD38" s="109"/>
      <c r="AE38" s="100"/>
    </row>
    <row r="39" spans="1:31" s="97" customFormat="1" ht="20.149999999999999" customHeight="1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07">
        <v>36</v>
      </c>
      <c r="O39" s="113"/>
      <c r="P39" s="112"/>
      <c r="Q39" s="112"/>
      <c r="R39" s="112"/>
      <c r="S39" s="114"/>
      <c r="T39" s="92">
        <f t="shared" si="4"/>
        <v>0</v>
      </c>
      <c r="U39" s="112"/>
      <c r="V39" s="114"/>
      <c r="W39" s="92">
        <f t="shared" si="5"/>
        <v>0</v>
      </c>
      <c r="X39" s="92">
        <f t="shared" si="6"/>
        <v>0</v>
      </c>
      <c r="Y39" s="92">
        <f t="shared" si="7"/>
        <v>0</v>
      </c>
      <c r="Z39" s="93"/>
      <c r="AA39" s="94"/>
      <c r="AB39" s="109"/>
      <c r="AC39" s="109"/>
      <c r="AD39" s="109"/>
      <c r="AE39" s="100"/>
    </row>
    <row r="40" spans="1:31" s="97" customFormat="1" ht="20.149999999999999" customHeight="1" x14ac:dyDescent="0.3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07">
        <v>37</v>
      </c>
      <c r="O40" s="113"/>
      <c r="P40" s="112"/>
      <c r="Q40" s="112"/>
      <c r="R40" s="112"/>
      <c r="S40" s="114"/>
      <c r="T40" s="92">
        <f t="shared" si="4"/>
        <v>0</v>
      </c>
      <c r="U40" s="112"/>
      <c r="V40" s="114"/>
      <c r="W40" s="92">
        <f t="shared" si="5"/>
        <v>0</v>
      </c>
      <c r="X40" s="92">
        <f t="shared" si="6"/>
        <v>0</v>
      </c>
      <c r="Y40" s="92">
        <f t="shared" si="7"/>
        <v>0</v>
      </c>
      <c r="Z40" s="93"/>
      <c r="AA40" s="94"/>
      <c r="AB40" s="109"/>
      <c r="AC40" s="109"/>
      <c r="AD40" s="109"/>
      <c r="AE40" s="100"/>
    </row>
    <row r="41" spans="1:31" s="97" customFormat="1" ht="20.149999999999999" customHeight="1" x14ac:dyDescent="0.3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07">
        <v>38</v>
      </c>
      <c r="O41" s="113"/>
      <c r="P41" s="112"/>
      <c r="Q41" s="112"/>
      <c r="R41" s="112"/>
      <c r="S41" s="114"/>
      <c r="T41" s="92">
        <f t="shared" si="4"/>
        <v>0</v>
      </c>
      <c r="U41" s="112"/>
      <c r="V41" s="114"/>
      <c r="W41" s="92">
        <f t="shared" si="5"/>
        <v>0</v>
      </c>
      <c r="X41" s="92">
        <f t="shared" si="6"/>
        <v>0</v>
      </c>
      <c r="Y41" s="92">
        <f t="shared" si="7"/>
        <v>0</v>
      </c>
      <c r="Z41" s="93"/>
      <c r="AA41" s="94"/>
      <c r="AB41" s="109"/>
      <c r="AC41" s="109"/>
      <c r="AD41" s="109"/>
      <c r="AE41" s="100"/>
    </row>
    <row r="42" spans="1:31" s="97" customFormat="1" ht="20.149999999999999" customHeight="1" x14ac:dyDescent="0.3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07">
        <v>39</v>
      </c>
      <c r="O42" s="113"/>
      <c r="P42" s="112"/>
      <c r="Q42" s="112"/>
      <c r="R42" s="112"/>
      <c r="S42" s="114"/>
      <c r="T42" s="92">
        <f t="shared" si="4"/>
        <v>0</v>
      </c>
      <c r="U42" s="112"/>
      <c r="V42" s="114"/>
      <c r="W42" s="92">
        <f t="shared" si="5"/>
        <v>0</v>
      </c>
      <c r="X42" s="92">
        <f t="shared" si="6"/>
        <v>0</v>
      </c>
      <c r="Y42" s="92">
        <f t="shared" si="7"/>
        <v>0</v>
      </c>
      <c r="Z42" s="93"/>
      <c r="AA42" s="94"/>
      <c r="AB42" s="109"/>
      <c r="AC42" s="109"/>
      <c r="AD42" s="109"/>
      <c r="AE42" s="100"/>
    </row>
    <row r="43" spans="1:31" s="97" customFormat="1" ht="20.149999999999999" customHeight="1" x14ac:dyDescent="0.3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07">
        <v>40</v>
      </c>
      <c r="O43" s="113"/>
      <c r="P43" s="112"/>
      <c r="Q43" s="112"/>
      <c r="R43" s="112"/>
      <c r="S43" s="114"/>
      <c r="T43" s="92">
        <f t="shared" si="4"/>
        <v>0</v>
      </c>
      <c r="U43" s="112"/>
      <c r="V43" s="114"/>
      <c r="W43" s="92">
        <f t="shared" si="5"/>
        <v>0</v>
      </c>
      <c r="X43" s="92">
        <f t="shared" si="6"/>
        <v>0</v>
      </c>
      <c r="Y43" s="92">
        <f t="shared" si="7"/>
        <v>0</v>
      </c>
      <c r="Z43" s="93"/>
      <c r="AA43" s="94"/>
      <c r="AB43" s="109"/>
      <c r="AC43" s="109"/>
      <c r="AD43" s="109"/>
      <c r="AE43" s="100"/>
    </row>
    <row r="44" spans="1:31" s="97" customFormat="1" ht="20.149999999999999" customHeight="1" x14ac:dyDescent="0.3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07">
        <v>41</v>
      </c>
      <c r="O44" s="113"/>
      <c r="P44" s="112"/>
      <c r="Q44" s="112"/>
      <c r="R44" s="112"/>
      <c r="S44" s="114"/>
      <c r="T44" s="92">
        <f t="shared" si="4"/>
        <v>0</v>
      </c>
      <c r="U44" s="112"/>
      <c r="V44" s="114"/>
      <c r="W44" s="92">
        <f t="shared" si="5"/>
        <v>0</v>
      </c>
      <c r="X44" s="92">
        <f t="shared" si="6"/>
        <v>0</v>
      </c>
      <c r="Y44" s="92">
        <f t="shared" si="7"/>
        <v>0</v>
      </c>
      <c r="Z44" s="93"/>
      <c r="AA44" s="94"/>
      <c r="AB44" s="109"/>
      <c r="AC44" s="109"/>
      <c r="AD44" s="109"/>
      <c r="AE44" s="100"/>
    </row>
    <row r="45" spans="1:31" s="97" customFormat="1" ht="20.149999999999999" customHeight="1" x14ac:dyDescent="0.3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07">
        <v>42</v>
      </c>
      <c r="O45" s="113"/>
      <c r="P45" s="112"/>
      <c r="Q45" s="112"/>
      <c r="R45" s="112"/>
      <c r="S45" s="114"/>
      <c r="T45" s="92">
        <f t="shared" si="4"/>
        <v>0</v>
      </c>
      <c r="U45" s="112"/>
      <c r="V45" s="114"/>
      <c r="W45" s="92">
        <f t="shared" si="5"/>
        <v>0</v>
      </c>
      <c r="X45" s="92">
        <f t="shared" si="6"/>
        <v>0</v>
      </c>
      <c r="Y45" s="92">
        <f t="shared" si="7"/>
        <v>0</v>
      </c>
      <c r="Z45" s="93"/>
      <c r="AA45" s="94"/>
      <c r="AB45" s="109"/>
      <c r="AC45" s="109"/>
      <c r="AD45" s="109"/>
      <c r="AE45" s="100"/>
    </row>
    <row r="46" spans="1:31" s="97" customFormat="1" ht="20.149999999999999" customHeight="1" x14ac:dyDescent="0.3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07">
        <v>43</v>
      </c>
      <c r="O46" s="113"/>
      <c r="P46" s="112"/>
      <c r="Q46" s="112"/>
      <c r="R46" s="112"/>
      <c r="S46" s="114"/>
      <c r="T46" s="92">
        <f t="shared" si="4"/>
        <v>0</v>
      </c>
      <c r="U46" s="112"/>
      <c r="V46" s="114"/>
      <c r="W46" s="92">
        <f t="shared" si="5"/>
        <v>0</v>
      </c>
      <c r="X46" s="92">
        <f t="shared" si="6"/>
        <v>0</v>
      </c>
      <c r="Y46" s="92">
        <f t="shared" si="7"/>
        <v>0</v>
      </c>
      <c r="Z46" s="93"/>
      <c r="AA46" s="94"/>
      <c r="AB46" s="109"/>
      <c r="AC46" s="109"/>
      <c r="AD46" s="109"/>
      <c r="AE46" s="100"/>
    </row>
    <row r="47" spans="1:31" s="97" customFormat="1" ht="20.149999999999999" customHeight="1" x14ac:dyDescent="0.3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07">
        <v>44</v>
      </c>
      <c r="O47" s="113"/>
      <c r="P47" s="112"/>
      <c r="Q47" s="112"/>
      <c r="R47" s="112"/>
      <c r="S47" s="114"/>
      <c r="T47" s="92">
        <f t="shared" si="4"/>
        <v>0</v>
      </c>
      <c r="U47" s="112"/>
      <c r="V47" s="114"/>
      <c r="W47" s="92">
        <f t="shared" si="5"/>
        <v>0</v>
      </c>
      <c r="X47" s="92">
        <f t="shared" si="6"/>
        <v>0</v>
      </c>
      <c r="Y47" s="92">
        <f t="shared" si="7"/>
        <v>0</v>
      </c>
      <c r="Z47" s="93"/>
      <c r="AA47" s="94"/>
      <c r="AB47" s="109"/>
      <c r="AC47" s="109"/>
      <c r="AD47" s="109"/>
      <c r="AE47" s="100"/>
    </row>
    <row r="48" spans="1:31" s="97" customFormat="1" ht="20.149999999999999" customHeight="1" x14ac:dyDescent="0.3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07">
        <v>45</v>
      </c>
      <c r="O48" s="113"/>
      <c r="P48" s="112"/>
      <c r="Q48" s="112"/>
      <c r="R48" s="112"/>
      <c r="S48" s="114"/>
      <c r="T48" s="92">
        <f t="shared" si="4"/>
        <v>0</v>
      </c>
      <c r="U48" s="112"/>
      <c r="V48" s="114"/>
      <c r="W48" s="92">
        <f t="shared" si="5"/>
        <v>0</v>
      </c>
      <c r="X48" s="92">
        <f t="shared" si="6"/>
        <v>0</v>
      </c>
      <c r="Y48" s="92">
        <f t="shared" si="7"/>
        <v>0</v>
      </c>
      <c r="Z48" s="93"/>
      <c r="AA48" s="94"/>
      <c r="AB48" s="109"/>
      <c r="AC48" s="109"/>
      <c r="AD48" s="109"/>
      <c r="AE48" s="100"/>
    </row>
    <row r="49" spans="1:31" s="97" customFormat="1" ht="20.149999999999999" customHeight="1" x14ac:dyDescent="0.3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07">
        <v>46</v>
      </c>
      <c r="O49" s="113"/>
      <c r="P49" s="112"/>
      <c r="Q49" s="112"/>
      <c r="R49" s="112"/>
      <c r="S49" s="114"/>
      <c r="T49" s="92">
        <f t="shared" si="4"/>
        <v>0</v>
      </c>
      <c r="U49" s="112"/>
      <c r="V49" s="114"/>
      <c r="W49" s="92">
        <f t="shared" si="5"/>
        <v>0</v>
      </c>
      <c r="X49" s="92">
        <f t="shared" si="6"/>
        <v>0</v>
      </c>
      <c r="Y49" s="92">
        <f t="shared" si="7"/>
        <v>0</v>
      </c>
      <c r="Z49" s="93"/>
      <c r="AA49" s="94"/>
      <c r="AB49" s="109"/>
      <c r="AC49" s="109"/>
      <c r="AD49" s="109"/>
      <c r="AE49" s="100"/>
    </row>
    <row r="50" spans="1:31" s="97" customFormat="1" ht="20.149999999999999" customHeight="1" x14ac:dyDescent="0.3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07">
        <v>47</v>
      </c>
      <c r="O50" s="113"/>
      <c r="P50" s="112"/>
      <c r="Q50" s="112"/>
      <c r="R50" s="112"/>
      <c r="S50" s="114"/>
      <c r="T50" s="92">
        <f t="shared" si="4"/>
        <v>0</v>
      </c>
      <c r="U50" s="112"/>
      <c r="V50" s="114"/>
      <c r="W50" s="92">
        <f t="shared" si="5"/>
        <v>0</v>
      </c>
      <c r="X50" s="92">
        <f t="shared" si="6"/>
        <v>0</v>
      </c>
      <c r="Y50" s="92">
        <f t="shared" si="7"/>
        <v>0</v>
      </c>
      <c r="Z50" s="93"/>
      <c r="AA50" s="94"/>
      <c r="AB50" s="109"/>
      <c r="AC50" s="109"/>
      <c r="AD50" s="109"/>
      <c r="AE50" s="100"/>
    </row>
    <row r="51" spans="1:31" s="97" customFormat="1" ht="20.149999999999999" customHeight="1" x14ac:dyDescent="0.3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07">
        <v>48</v>
      </c>
      <c r="O51" s="113"/>
      <c r="P51" s="112"/>
      <c r="Q51" s="112"/>
      <c r="R51" s="112"/>
      <c r="S51" s="114"/>
      <c r="T51" s="92">
        <f t="shared" si="4"/>
        <v>0</v>
      </c>
      <c r="U51" s="112"/>
      <c r="V51" s="114"/>
      <c r="W51" s="92">
        <f t="shared" si="5"/>
        <v>0</v>
      </c>
      <c r="X51" s="92">
        <f t="shared" si="6"/>
        <v>0</v>
      </c>
      <c r="Y51" s="92">
        <f t="shared" si="7"/>
        <v>0</v>
      </c>
      <c r="Z51" s="93"/>
      <c r="AA51" s="94"/>
      <c r="AB51" s="109"/>
      <c r="AC51" s="109"/>
      <c r="AD51" s="109"/>
      <c r="AE51" s="100"/>
    </row>
    <row r="52" spans="1:31" s="97" customFormat="1" ht="20.149999999999999" customHeight="1" x14ac:dyDescent="0.3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07">
        <v>49</v>
      </c>
      <c r="O52" s="113"/>
      <c r="P52" s="112"/>
      <c r="Q52" s="112"/>
      <c r="R52" s="112"/>
      <c r="S52" s="114"/>
      <c r="T52" s="92">
        <f t="shared" si="4"/>
        <v>0</v>
      </c>
      <c r="U52" s="112"/>
      <c r="V52" s="114"/>
      <c r="W52" s="92">
        <f t="shared" si="5"/>
        <v>0</v>
      </c>
      <c r="X52" s="92">
        <f t="shared" si="6"/>
        <v>0</v>
      </c>
      <c r="Y52" s="92">
        <f t="shared" si="7"/>
        <v>0</v>
      </c>
      <c r="Z52" s="93"/>
      <c r="AA52" s="94"/>
      <c r="AB52" s="109"/>
      <c r="AC52" s="109"/>
      <c r="AD52" s="109"/>
      <c r="AE52" s="100"/>
    </row>
    <row r="53" spans="1:31" s="97" customFormat="1" ht="20.149999999999999" customHeight="1" x14ac:dyDescent="0.3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07">
        <v>50</v>
      </c>
      <c r="O53" s="113"/>
      <c r="P53" s="112"/>
      <c r="Q53" s="112"/>
      <c r="R53" s="112"/>
      <c r="S53" s="114"/>
      <c r="T53" s="92">
        <f t="shared" si="4"/>
        <v>0</v>
      </c>
      <c r="U53" s="112"/>
      <c r="V53" s="114"/>
      <c r="W53" s="92">
        <f t="shared" si="5"/>
        <v>0</v>
      </c>
      <c r="X53" s="92">
        <f t="shared" si="6"/>
        <v>0</v>
      </c>
      <c r="Y53" s="92">
        <f t="shared" si="7"/>
        <v>0</v>
      </c>
      <c r="Z53" s="93"/>
      <c r="AA53" s="94"/>
      <c r="AB53" s="109"/>
      <c r="AC53" s="109"/>
      <c r="AD53" s="109"/>
      <c r="AE53" s="100"/>
    </row>
    <row r="54" spans="1:31" s="97" customFormat="1" ht="20.149999999999999" customHeight="1" x14ac:dyDescent="0.3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07">
        <v>51</v>
      </c>
      <c r="O54" s="113"/>
      <c r="P54" s="112"/>
      <c r="Q54" s="112"/>
      <c r="R54" s="112"/>
      <c r="S54" s="114"/>
      <c r="T54" s="92">
        <f t="shared" si="4"/>
        <v>0</v>
      </c>
      <c r="U54" s="112"/>
      <c r="V54" s="114"/>
      <c r="W54" s="92">
        <f t="shared" si="5"/>
        <v>0</v>
      </c>
      <c r="X54" s="92">
        <f t="shared" si="6"/>
        <v>0</v>
      </c>
      <c r="Y54" s="92">
        <f t="shared" si="7"/>
        <v>0</v>
      </c>
      <c r="Z54" s="93"/>
      <c r="AA54" s="94"/>
      <c r="AB54" s="109"/>
      <c r="AC54" s="109"/>
      <c r="AD54" s="109"/>
      <c r="AE54" s="100"/>
    </row>
    <row r="55" spans="1:31" s="97" customFormat="1" ht="20.149999999999999" customHeight="1" x14ac:dyDescent="0.3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07">
        <v>52</v>
      </c>
      <c r="O55" s="113"/>
      <c r="P55" s="112"/>
      <c r="Q55" s="112"/>
      <c r="R55" s="112"/>
      <c r="S55" s="114"/>
      <c r="T55" s="92">
        <f t="shared" si="4"/>
        <v>0</v>
      </c>
      <c r="U55" s="112"/>
      <c r="V55" s="114"/>
      <c r="W55" s="92">
        <f t="shared" si="5"/>
        <v>0</v>
      </c>
      <c r="X55" s="92">
        <f t="shared" si="6"/>
        <v>0</v>
      </c>
      <c r="Y55" s="92">
        <f t="shared" si="7"/>
        <v>0</v>
      </c>
      <c r="Z55" s="93"/>
      <c r="AA55" s="94"/>
      <c r="AB55" s="109"/>
      <c r="AC55" s="109"/>
      <c r="AD55" s="109"/>
      <c r="AE55" s="100"/>
    </row>
    <row r="56" spans="1:31" s="97" customFormat="1" ht="20.149999999999999" customHeight="1" x14ac:dyDescent="0.3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07">
        <v>53</v>
      </c>
      <c r="O56" s="113"/>
      <c r="P56" s="112"/>
      <c r="Q56" s="112"/>
      <c r="R56" s="112"/>
      <c r="S56" s="114"/>
      <c r="T56" s="92">
        <f t="shared" si="4"/>
        <v>0</v>
      </c>
      <c r="U56" s="112"/>
      <c r="V56" s="114"/>
      <c r="W56" s="92">
        <f t="shared" si="5"/>
        <v>0</v>
      </c>
      <c r="X56" s="92">
        <f t="shared" si="6"/>
        <v>0</v>
      </c>
      <c r="Y56" s="92">
        <f t="shared" si="7"/>
        <v>0</v>
      </c>
      <c r="Z56" s="93"/>
      <c r="AA56" s="94"/>
      <c r="AB56" s="109"/>
      <c r="AC56" s="109"/>
      <c r="AD56" s="109"/>
      <c r="AE56" s="100"/>
    </row>
    <row r="57" spans="1:31" s="97" customFormat="1" ht="20.149999999999999" customHeight="1" x14ac:dyDescent="0.3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07">
        <v>54</v>
      </c>
      <c r="O57" s="113"/>
      <c r="P57" s="112"/>
      <c r="Q57" s="112"/>
      <c r="R57" s="112"/>
      <c r="S57" s="114"/>
      <c r="T57" s="92">
        <f t="shared" si="4"/>
        <v>0</v>
      </c>
      <c r="U57" s="112"/>
      <c r="V57" s="114"/>
      <c r="W57" s="92">
        <f t="shared" si="5"/>
        <v>0</v>
      </c>
      <c r="X57" s="92">
        <f t="shared" si="6"/>
        <v>0</v>
      </c>
      <c r="Y57" s="92">
        <f t="shared" si="7"/>
        <v>0</v>
      </c>
      <c r="Z57" s="93"/>
      <c r="AA57" s="94"/>
      <c r="AB57" s="109"/>
      <c r="AC57" s="109"/>
      <c r="AD57" s="109"/>
      <c r="AE57" s="100"/>
    </row>
    <row r="58" spans="1:31" s="97" customFormat="1" ht="20.149999999999999" customHeight="1" x14ac:dyDescent="0.3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07">
        <v>55</v>
      </c>
      <c r="O58" s="113"/>
      <c r="P58" s="112"/>
      <c r="Q58" s="112"/>
      <c r="R58" s="112"/>
      <c r="S58" s="114"/>
      <c r="T58" s="92">
        <f t="shared" si="4"/>
        <v>0</v>
      </c>
      <c r="U58" s="112"/>
      <c r="V58" s="114"/>
      <c r="W58" s="92">
        <f t="shared" si="5"/>
        <v>0</v>
      </c>
      <c r="X58" s="92">
        <f t="shared" si="6"/>
        <v>0</v>
      </c>
      <c r="Y58" s="92">
        <f t="shared" si="7"/>
        <v>0</v>
      </c>
      <c r="Z58" s="93"/>
      <c r="AA58" s="94"/>
      <c r="AB58" s="109"/>
      <c r="AC58" s="109"/>
      <c r="AD58" s="109"/>
      <c r="AE58" s="100"/>
    </row>
    <row r="59" spans="1:31" s="97" customFormat="1" ht="20.149999999999999" customHeight="1" x14ac:dyDescent="0.3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07">
        <v>56</v>
      </c>
      <c r="O59" s="113"/>
      <c r="P59" s="112"/>
      <c r="Q59" s="112"/>
      <c r="R59" s="112"/>
      <c r="S59" s="114"/>
      <c r="T59" s="92">
        <f t="shared" si="4"/>
        <v>0</v>
      </c>
      <c r="U59" s="112"/>
      <c r="V59" s="114"/>
      <c r="W59" s="92">
        <f t="shared" si="5"/>
        <v>0</v>
      </c>
      <c r="X59" s="92">
        <f t="shared" si="6"/>
        <v>0</v>
      </c>
      <c r="Y59" s="92">
        <f t="shared" si="7"/>
        <v>0</v>
      </c>
      <c r="Z59" s="93"/>
      <c r="AA59" s="94"/>
      <c r="AB59" s="109"/>
      <c r="AC59" s="109"/>
      <c r="AD59" s="109"/>
      <c r="AE59" s="100"/>
    </row>
    <row r="60" spans="1:31" s="97" customFormat="1" ht="20.149999999999999" customHeight="1" x14ac:dyDescent="0.3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07">
        <v>57</v>
      </c>
      <c r="O60" s="113"/>
      <c r="P60" s="112"/>
      <c r="Q60" s="112"/>
      <c r="R60" s="112"/>
      <c r="S60" s="114"/>
      <c r="T60" s="92">
        <f t="shared" si="4"/>
        <v>0</v>
      </c>
      <c r="U60" s="112"/>
      <c r="V60" s="114"/>
      <c r="W60" s="92">
        <f t="shared" si="5"/>
        <v>0</v>
      </c>
      <c r="X60" s="92">
        <f t="shared" si="6"/>
        <v>0</v>
      </c>
      <c r="Y60" s="92">
        <f t="shared" si="7"/>
        <v>0</v>
      </c>
      <c r="Z60" s="93"/>
      <c r="AA60" s="94"/>
      <c r="AB60" s="109"/>
      <c r="AC60" s="109"/>
      <c r="AD60" s="109"/>
      <c r="AE60" s="100"/>
    </row>
    <row r="61" spans="1:31" s="97" customFormat="1" ht="20.149999999999999" customHeight="1" x14ac:dyDescent="0.3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07">
        <v>58</v>
      </c>
      <c r="O61" s="113"/>
      <c r="P61" s="112"/>
      <c r="Q61" s="112"/>
      <c r="R61" s="112"/>
      <c r="S61" s="114"/>
      <c r="T61" s="92">
        <f t="shared" si="4"/>
        <v>0</v>
      </c>
      <c r="U61" s="112"/>
      <c r="V61" s="114"/>
      <c r="W61" s="92">
        <f t="shared" si="5"/>
        <v>0</v>
      </c>
      <c r="X61" s="92">
        <f t="shared" si="6"/>
        <v>0</v>
      </c>
      <c r="Y61" s="92">
        <f t="shared" si="7"/>
        <v>0</v>
      </c>
      <c r="Z61" s="93"/>
      <c r="AA61" s="94"/>
      <c r="AB61" s="109"/>
      <c r="AC61" s="109"/>
      <c r="AD61" s="109"/>
      <c r="AE61" s="100"/>
    </row>
    <row r="62" spans="1:31" s="97" customFormat="1" ht="20.149999999999999" customHeight="1" x14ac:dyDescent="0.3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07">
        <v>59</v>
      </c>
      <c r="O62" s="113"/>
      <c r="P62" s="112"/>
      <c r="Q62" s="112"/>
      <c r="R62" s="112"/>
      <c r="S62" s="114"/>
      <c r="T62" s="92">
        <f t="shared" si="4"/>
        <v>0</v>
      </c>
      <c r="U62" s="112"/>
      <c r="V62" s="114"/>
      <c r="W62" s="92">
        <f t="shared" si="5"/>
        <v>0</v>
      </c>
      <c r="X62" s="92">
        <f t="shared" si="6"/>
        <v>0</v>
      </c>
      <c r="Y62" s="92">
        <f t="shared" si="7"/>
        <v>0</v>
      </c>
      <c r="Z62" s="93"/>
      <c r="AA62" s="94"/>
      <c r="AB62" s="109"/>
      <c r="AC62" s="109"/>
      <c r="AD62" s="109"/>
      <c r="AE62" s="100"/>
    </row>
    <row r="63" spans="1:31" s="97" customFormat="1" ht="20.149999999999999" customHeight="1" x14ac:dyDescent="0.3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07">
        <v>60</v>
      </c>
      <c r="O63" s="113"/>
      <c r="P63" s="112"/>
      <c r="Q63" s="112"/>
      <c r="R63" s="112"/>
      <c r="S63" s="114"/>
      <c r="T63" s="92">
        <f t="shared" si="4"/>
        <v>0</v>
      </c>
      <c r="U63" s="112"/>
      <c r="V63" s="114"/>
      <c r="W63" s="92">
        <f t="shared" si="5"/>
        <v>0</v>
      </c>
      <c r="X63" s="92">
        <f t="shared" si="6"/>
        <v>0</v>
      </c>
      <c r="Y63" s="92">
        <f t="shared" si="7"/>
        <v>0</v>
      </c>
      <c r="Z63" s="93"/>
      <c r="AA63" s="94"/>
      <c r="AB63" s="109"/>
      <c r="AC63" s="109"/>
      <c r="AD63" s="109"/>
      <c r="AE63" s="100"/>
    </row>
    <row r="64" spans="1:31" s="97" customFormat="1" ht="20.149999999999999" customHeight="1" x14ac:dyDescent="0.3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07">
        <v>61</v>
      </c>
      <c r="O64" s="113"/>
      <c r="P64" s="112"/>
      <c r="Q64" s="112"/>
      <c r="R64" s="112"/>
      <c r="S64" s="114"/>
      <c r="T64" s="92">
        <f t="shared" si="4"/>
        <v>0</v>
      </c>
      <c r="U64" s="112"/>
      <c r="V64" s="114"/>
      <c r="W64" s="92">
        <f t="shared" si="5"/>
        <v>0</v>
      </c>
      <c r="X64" s="92">
        <f t="shared" si="6"/>
        <v>0</v>
      </c>
      <c r="Y64" s="92">
        <f t="shared" si="7"/>
        <v>0</v>
      </c>
      <c r="Z64" s="93"/>
      <c r="AA64" s="94"/>
      <c r="AB64" s="109"/>
      <c r="AC64" s="109"/>
      <c r="AD64" s="109"/>
      <c r="AE64" s="100"/>
    </row>
    <row r="65" spans="1:31" s="97" customFormat="1" ht="20.149999999999999" customHeight="1" x14ac:dyDescent="0.3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07">
        <v>62</v>
      </c>
      <c r="O65" s="113"/>
      <c r="P65" s="112"/>
      <c r="Q65" s="112"/>
      <c r="R65" s="112"/>
      <c r="S65" s="114"/>
      <c r="T65" s="92">
        <f t="shared" si="4"/>
        <v>0</v>
      </c>
      <c r="U65" s="112"/>
      <c r="V65" s="114"/>
      <c r="W65" s="92">
        <f t="shared" si="5"/>
        <v>0</v>
      </c>
      <c r="X65" s="92">
        <f t="shared" si="6"/>
        <v>0</v>
      </c>
      <c r="Y65" s="92">
        <f t="shared" si="7"/>
        <v>0</v>
      </c>
      <c r="Z65" s="93"/>
      <c r="AA65" s="94"/>
      <c r="AB65" s="109"/>
      <c r="AC65" s="109"/>
      <c r="AD65" s="109"/>
      <c r="AE65" s="100"/>
    </row>
    <row r="66" spans="1:31" s="97" customFormat="1" ht="20.149999999999999" customHeight="1" x14ac:dyDescent="0.3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07">
        <v>63</v>
      </c>
      <c r="O66" s="113"/>
      <c r="P66" s="112"/>
      <c r="Q66" s="112"/>
      <c r="R66" s="112"/>
      <c r="S66" s="114"/>
      <c r="T66" s="92">
        <f t="shared" si="4"/>
        <v>0</v>
      </c>
      <c r="U66" s="112"/>
      <c r="V66" s="114"/>
      <c r="W66" s="92">
        <f t="shared" si="5"/>
        <v>0</v>
      </c>
      <c r="X66" s="92">
        <f t="shared" si="6"/>
        <v>0</v>
      </c>
      <c r="Y66" s="92">
        <f t="shared" si="7"/>
        <v>0</v>
      </c>
      <c r="Z66" s="93"/>
      <c r="AA66" s="94"/>
      <c r="AB66" s="109"/>
      <c r="AC66" s="109"/>
      <c r="AD66" s="109"/>
      <c r="AE66" s="100"/>
    </row>
    <row r="67" spans="1:31" s="97" customFormat="1" ht="20.149999999999999" customHeight="1" x14ac:dyDescent="0.3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07">
        <v>64</v>
      </c>
      <c r="O67" s="113"/>
      <c r="P67" s="112"/>
      <c r="Q67" s="112"/>
      <c r="R67" s="112"/>
      <c r="S67" s="114"/>
      <c r="T67" s="92">
        <f t="shared" si="4"/>
        <v>0</v>
      </c>
      <c r="U67" s="112"/>
      <c r="V67" s="114"/>
      <c r="W67" s="92">
        <f t="shared" si="5"/>
        <v>0</v>
      </c>
      <c r="X67" s="92">
        <f t="shared" si="6"/>
        <v>0</v>
      </c>
      <c r="Y67" s="92">
        <f t="shared" si="7"/>
        <v>0</v>
      </c>
      <c r="Z67" s="93"/>
      <c r="AA67" s="94"/>
      <c r="AB67" s="109"/>
      <c r="AC67" s="109"/>
      <c r="AD67" s="109"/>
      <c r="AE67" s="100"/>
    </row>
    <row r="68" spans="1:31" s="97" customFormat="1" ht="20.149999999999999" customHeight="1" x14ac:dyDescent="0.3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07">
        <v>65</v>
      </c>
      <c r="O68" s="113"/>
      <c r="P68" s="112"/>
      <c r="Q68" s="112"/>
      <c r="R68" s="112"/>
      <c r="S68" s="114"/>
      <c r="T68" s="92">
        <f t="shared" si="4"/>
        <v>0</v>
      </c>
      <c r="U68" s="112"/>
      <c r="V68" s="114"/>
      <c r="W68" s="92">
        <f t="shared" si="5"/>
        <v>0</v>
      </c>
      <c r="X68" s="92">
        <f t="shared" si="6"/>
        <v>0</v>
      </c>
      <c r="Y68" s="92">
        <f t="shared" si="7"/>
        <v>0</v>
      </c>
      <c r="Z68" s="93"/>
      <c r="AA68" s="94"/>
      <c r="AB68" s="109"/>
      <c r="AC68" s="109"/>
      <c r="AD68" s="109"/>
      <c r="AE68" s="100"/>
    </row>
    <row r="69" spans="1:31" s="97" customFormat="1" ht="20.149999999999999" customHeight="1" x14ac:dyDescent="0.3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07">
        <v>66</v>
      </c>
      <c r="O69" s="113"/>
      <c r="P69" s="112"/>
      <c r="Q69" s="112"/>
      <c r="R69" s="112"/>
      <c r="S69" s="114"/>
      <c r="T69" s="92">
        <f t="shared" ref="T69:T132" si="8">IF(OR(R69=5,R69=10, R69=15, R69="BP",R69="SCR"),"NT",S69)</f>
        <v>0</v>
      </c>
      <c r="U69" s="112"/>
      <c r="V69" s="114"/>
      <c r="W69" s="92">
        <f t="shared" ref="W69:W132" si="9">IF(OR(U69=5,U69=10, U69=15, U69="BP",U69="SCR"),"NT",V69)</f>
        <v>0</v>
      </c>
      <c r="X69" s="92">
        <f t="shared" ref="X69:X132" si="10">(T69+W69)</f>
        <v>0</v>
      </c>
      <c r="Y69" s="92">
        <f t="shared" ref="Y69:Y132" si="11">(T69+W69)/2</f>
        <v>0</v>
      </c>
      <c r="Z69" s="93"/>
      <c r="AA69" s="94"/>
      <c r="AB69" s="109"/>
      <c r="AC69" s="109"/>
      <c r="AD69" s="109"/>
      <c r="AE69" s="100"/>
    </row>
    <row r="70" spans="1:31" s="97" customFormat="1" ht="20.149999999999999" customHeight="1" x14ac:dyDescent="0.3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07">
        <v>67</v>
      </c>
      <c r="O70" s="113"/>
      <c r="P70" s="112"/>
      <c r="Q70" s="112"/>
      <c r="R70" s="112"/>
      <c r="S70" s="114"/>
      <c r="T70" s="92">
        <f t="shared" si="8"/>
        <v>0</v>
      </c>
      <c r="U70" s="112"/>
      <c r="V70" s="114"/>
      <c r="W70" s="92">
        <f t="shared" si="9"/>
        <v>0</v>
      </c>
      <c r="X70" s="92">
        <f t="shared" si="10"/>
        <v>0</v>
      </c>
      <c r="Y70" s="92">
        <f t="shared" si="11"/>
        <v>0</v>
      </c>
      <c r="Z70" s="93"/>
      <c r="AA70" s="94"/>
      <c r="AB70" s="109"/>
      <c r="AC70" s="109"/>
      <c r="AD70" s="109"/>
      <c r="AE70" s="100"/>
    </row>
    <row r="71" spans="1:31" s="97" customFormat="1" ht="20.149999999999999" customHeight="1" x14ac:dyDescent="0.3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07">
        <v>68</v>
      </c>
      <c r="O71" s="113"/>
      <c r="P71" s="112"/>
      <c r="Q71" s="112"/>
      <c r="R71" s="112"/>
      <c r="S71" s="114"/>
      <c r="T71" s="92">
        <f t="shared" si="8"/>
        <v>0</v>
      </c>
      <c r="U71" s="112"/>
      <c r="V71" s="114"/>
      <c r="W71" s="92">
        <f t="shared" si="9"/>
        <v>0</v>
      </c>
      <c r="X71" s="92">
        <f t="shared" si="10"/>
        <v>0</v>
      </c>
      <c r="Y71" s="92">
        <f t="shared" si="11"/>
        <v>0</v>
      </c>
      <c r="Z71" s="93"/>
      <c r="AA71" s="94"/>
      <c r="AB71" s="109"/>
      <c r="AC71" s="109"/>
      <c r="AD71" s="109"/>
      <c r="AE71" s="100"/>
    </row>
    <row r="72" spans="1:31" s="97" customFormat="1" ht="20.149999999999999" customHeight="1" x14ac:dyDescent="0.3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07">
        <v>69</v>
      </c>
      <c r="O72" s="113"/>
      <c r="P72" s="112"/>
      <c r="Q72" s="112"/>
      <c r="R72" s="112"/>
      <c r="S72" s="114"/>
      <c r="T72" s="92">
        <f t="shared" si="8"/>
        <v>0</v>
      </c>
      <c r="U72" s="112"/>
      <c r="V72" s="114"/>
      <c r="W72" s="92">
        <f t="shared" si="9"/>
        <v>0</v>
      </c>
      <c r="X72" s="92">
        <f t="shared" si="10"/>
        <v>0</v>
      </c>
      <c r="Y72" s="92">
        <f t="shared" si="11"/>
        <v>0</v>
      </c>
      <c r="Z72" s="93"/>
      <c r="AA72" s="94"/>
      <c r="AB72" s="109"/>
      <c r="AC72" s="109"/>
      <c r="AD72" s="109"/>
      <c r="AE72" s="100"/>
    </row>
    <row r="73" spans="1:31" s="97" customFormat="1" ht="20.149999999999999" customHeight="1" x14ac:dyDescent="0.3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07">
        <v>70</v>
      </c>
      <c r="O73" s="113"/>
      <c r="P73" s="112"/>
      <c r="Q73" s="112"/>
      <c r="R73" s="112"/>
      <c r="S73" s="114"/>
      <c r="T73" s="92">
        <f t="shared" si="8"/>
        <v>0</v>
      </c>
      <c r="U73" s="112"/>
      <c r="V73" s="114"/>
      <c r="W73" s="92">
        <f t="shared" si="9"/>
        <v>0</v>
      </c>
      <c r="X73" s="92">
        <f t="shared" si="10"/>
        <v>0</v>
      </c>
      <c r="Y73" s="92">
        <f t="shared" si="11"/>
        <v>0</v>
      </c>
      <c r="Z73" s="93"/>
      <c r="AA73" s="94"/>
      <c r="AB73" s="109"/>
      <c r="AC73" s="109"/>
      <c r="AD73" s="109"/>
      <c r="AE73" s="100"/>
    </row>
    <row r="74" spans="1:31" s="97" customFormat="1" ht="20.149999999999999" customHeight="1" x14ac:dyDescent="0.3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07">
        <v>71</v>
      </c>
      <c r="O74" s="113"/>
      <c r="P74" s="112"/>
      <c r="Q74" s="112"/>
      <c r="R74" s="112"/>
      <c r="S74" s="114"/>
      <c r="T74" s="92">
        <f t="shared" si="8"/>
        <v>0</v>
      </c>
      <c r="U74" s="112"/>
      <c r="V74" s="114"/>
      <c r="W74" s="92">
        <f t="shared" si="9"/>
        <v>0</v>
      </c>
      <c r="X74" s="92">
        <f t="shared" si="10"/>
        <v>0</v>
      </c>
      <c r="Y74" s="92">
        <f t="shared" si="11"/>
        <v>0</v>
      </c>
      <c r="Z74" s="93"/>
      <c r="AA74" s="94"/>
      <c r="AB74" s="109"/>
      <c r="AC74" s="109"/>
      <c r="AD74" s="109"/>
      <c r="AE74" s="100"/>
    </row>
    <row r="75" spans="1:31" s="97" customFormat="1" ht="20.149999999999999" customHeight="1" x14ac:dyDescent="0.3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07">
        <v>72</v>
      </c>
      <c r="O75" s="113"/>
      <c r="P75" s="112"/>
      <c r="Q75" s="112"/>
      <c r="R75" s="112"/>
      <c r="S75" s="114"/>
      <c r="T75" s="92">
        <f t="shared" si="8"/>
        <v>0</v>
      </c>
      <c r="U75" s="112"/>
      <c r="V75" s="114"/>
      <c r="W75" s="92">
        <f t="shared" si="9"/>
        <v>0</v>
      </c>
      <c r="X75" s="92">
        <f t="shared" si="10"/>
        <v>0</v>
      </c>
      <c r="Y75" s="92">
        <f t="shared" si="11"/>
        <v>0</v>
      </c>
      <c r="Z75" s="93"/>
      <c r="AA75" s="94"/>
      <c r="AB75" s="109"/>
      <c r="AC75" s="109"/>
      <c r="AD75" s="109"/>
      <c r="AE75" s="100"/>
    </row>
    <row r="76" spans="1:31" s="97" customFormat="1" ht="20.149999999999999" customHeight="1" x14ac:dyDescent="0.3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07">
        <v>73</v>
      </c>
      <c r="O76" s="113"/>
      <c r="P76" s="112"/>
      <c r="Q76" s="112"/>
      <c r="R76" s="112"/>
      <c r="S76" s="114"/>
      <c r="T76" s="92">
        <f t="shared" si="8"/>
        <v>0</v>
      </c>
      <c r="U76" s="112"/>
      <c r="V76" s="114"/>
      <c r="W76" s="92">
        <f t="shared" si="9"/>
        <v>0</v>
      </c>
      <c r="X76" s="92">
        <f t="shared" si="10"/>
        <v>0</v>
      </c>
      <c r="Y76" s="92">
        <f t="shared" si="11"/>
        <v>0</v>
      </c>
      <c r="Z76" s="93"/>
      <c r="AA76" s="94"/>
      <c r="AB76" s="109"/>
      <c r="AC76" s="109"/>
      <c r="AD76" s="109"/>
      <c r="AE76" s="100"/>
    </row>
    <row r="77" spans="1:31" s="97" customFormat="1" ht="20.149999999999999" customHeight="1" x14ac:dyDescent="0.3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07">
        <v>74</v>
      </c>
      <c r="O77" s="113"/>
      <c r="P77" s="112"/>
      <c r="Q77" s="112"/>
      <c r="R77" s="112"/>
      <c r="S77" s="114"/>
      <c r="T77" s="92">
        <f t="shared" si="8"/>
        <v>0</v>
      </c>
      <c r="U77" s="112"/>
      <c r="V77" s="114"/>
      <c r="W77" s="92">
        <f t="shared" si="9"/>
        <v>0</v>
      </c>
      <c r="X77" s="92">
        <f t="shared" si="10"/>
        <v>0</v>
      </c>
      <c r="Y77" s="92">
        <f t="shared" si="11"/>
        <v>0</v>
      </c>
      <c r="Z77" s="93"/>
      <c r="AA77" s="94"/>
      <c r="AB77" s="109"/>
      <c r="AC77" s="109"/>
      <c r="AD77" s="109"/>
      <c r="AE77" s="100"/>
    </row>
    <row r="78" spans="1:31" s="97" customFormat="1" ht="20.149999999999999" customHeight="1" x14ac:dyDescent="0.3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07">
        <v>75</v>
      </c>
      <c r="O78" s="113"/>
      <c r="P78" s="112"/>
      <c r="Q78" s="112"/>
      <c r="R78" s="112"/>
      <c r="S78" s="114"/>
      <c r="T78" s="92">
        <f t="shared" si="8"/>
        <v>0</v>
      </c>
      <c r="U78" s="112"/>
      <c r="V78" s="114"/>
      <c r="W78" s="92">
        <f t="shared" si="9"/>
        <v>0</v>
      </c>
      <c r="X78" s="92">
        <f t="shared" si="10"/>
        <v>0</v>
      </c>
      <c r="Y78" s="92">
        <f t="shared" si="11"/>
        <v>0</v>
      </c>
      <c r="Z78" s="93"/>
      <c r="AA78" s="94"/>
      <c r="AB78" s="109"/>
      <c r="AC78" s="109"/>
      <c r="AD78" s="109"/>
      <c r="AE78" s="100"/>
    </row>
    <row r="79" spans="1:31" s="97" customFormat="1" ht="20.149999999999999" customHeight="1" x14ac:dyDescent="0.3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07">
        <v>76</v>
      </c>
      <c r="O79" s="113"/>
      <c r="P79" s="112"/>
      <c r="Q79" s="112"/>
      <c r="R79" s="112"/>
      <c r="S79" s="114"/>
      <c r="T79" s="92">
        <f t="shared" si="8"/>
        <v>0</v>
      </c>
      <c r="U79" s="112"/>
      <c r="V79" s="114"/>
      <c r="W79" s="92">
        <f t="shared" si="9"/>
        <v>0</v>
      </c>
      <c r="X79" s="92">
        <f t="shared" si="10"/>
        <v>0</v>
      </c>
      <c r="Y79" s="92">
        <f t="shared" si="11"/>
        <v>0</v>
      </c>
      <c r="Z79" s="93"/>
      <c r="AA79" s="94"/>
      <c r="AB79" s="109"/>
      <c r="AC79" s="109"/>
      <c r="AD79" s="109"/>
      <c r="AE79" s="100"/>
    </row>
    <row r="80" spans="1:31" s="97" customFormat="1" ht="20.149999999999999" customHeight="1" x14ac:dyDescent="0.3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07">
        <v>77</v>
      </c>
      <c r="O80" s="113"/>
      <c r="P80" s="112"/>
      <c r="Q80" s="112"/>
      <c r="R80" s="112"/>
      <c r="S80" s="114"/>
      <c r="T80" s="92">
        <f t="shared" si="8"/>
        <v>0</v>
      </c>
      <c r="U80" s="112"/>
      <c r="V80" s="114"/>
      <c r="W80" s="92">
        <f t="shared" si="9"/>
        <v>0</v>
      </c>
      <c r="X80" s="92">
        <f t="shared" si="10"/>
        <v>0</v>
      </c>
      <c r="Y80" s="92">
        <f t="shared" si="11"/>
        <v>0</v>
      </c>
      <c r="Z80" s="93"/>
      <c r="AA80" s="94"/>
      <c r="AB80" s="109"/>
      <c r="AC80" s="109"/>
      <c r="AD80" s="109"/>
      <c r="AE80" s="100"/>
    </row>
    <row r="81" spans="1:31" s="97" customFormat="1" ht="20.149999999999999" customHeight="1" x14ac:dyDescent="0.3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07">
        <v>78</v>
      </c>
      <c r="O81" s="113"/>
      <c r="P81" s="112"/>
      <c r="Q81" s="112"/>
      <c r="R81" s="112"/>
      <c r="S81" s="114"/>
      <c r="T81" s="92">
        <f t="shared" si="8"/>
        <v>0</v>
      </c>
      <c r="U81" s="112"/>
      <c r="V81" s="114"/>
      <c r="W81" s="92">
        <f t="shared" si="9"/>
        <v>0</v>
      </c>
      <c r="X81" s="92">
        <f t="shared" si="10"/>
        <v>0</v>
      </c>
      <c r="Y81" s="92">
        <f t="shared" si="11"/>
        <v>0</v>
      </c>
      <c r="Z81" s="93"/>
      <c r="AA81" s="94"/>
      <c r="AB81" s="109"/>
      <c r="AC81" s="109"/>
      <c r="AD81" s="109"/>
      <c r="AE81" s="100"/>
    </row>
    <row r="82" spans="1:31" s="97" customFormat="1" ht="20.149999999999999" customHeight="1" x14ac:dyDescent="0.3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07">
        <v>79</v>
      </c>
      <c r="O82" s="113"/>
      <c r="P82" s="112"/>
      <c r="Q82" s="112"/>
      <c r="R82" s="112"/>
      <c r="S82" s="114"/>
      <c r="T82" s="92">
        <f t="shared" si="8"/>
        <v>0</v>
      </c>
      <c r="U82" s="112"/>
      <c r="V82" s="114"/>
      <c r="W82" s="92">
        <f t="shared" si="9"/>
        <v>0</v>
      </c>
      <c r="X82" s="92">
        <f t="shared" si="10"/>
        <v>0</v>
      </c>
      <c r="Y82" s="92">
        <f t="shared" si="11"/>
        <v>0</v>
      </c>
      <c r="Z82" s="93"/>
      <c r="AA82" s="94"/>
      <c r="AB82" s="109"/>
      <c r="AC82" s="109"/>
      <c r="AD82" s="109"/>
      <c r="AE82" s="100"/>
    </row>
    <row r="83" spans="1:31" s="97" customFormat="1" ht="20.149999999999999" customHeight="1" x14ac:dyDescent="0.3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07">
        <v>80</v>
      </c>
      <c r="O83" s="113"/>
      <c r="P83" s="112"/>
      <c r="Q83" s="112"/>
      <c r="R83" s="112"/>
      <c r="S83" s="114"/>
      <c r="T83" s="92">
        <f t="shared" si="8"/>
        <v>0</v>
      </c>
      <c r="U83" s="112"/>
      <c r="V83" s="114"/>
      <c r="W83" s="92">
        <f t="shared" si="9"/>
        <v>0</v>
      </c>
      <c r="X83" s="92">
        <f t="shared" si="10"/>
        <v>0</v>
      </c>
      <c r="Y83" s="92">
        <f t="shared" si="11"/>
        <v>0</v>
      </c>
      <c r="Z83" s="93"/>
      <c r="AA83" s="94"/>
      <c r="AB83" s="109"/>
      <c r="AC83" s="109"/>
      <c r="AD83" s="109"/>
      <c r="AE83" s="100"/>
    </row>
    <row r="84" spans="1:31" s="97" customFormat="1" ht="20.149999999999999" customHeight="1" x14ac:dyDescent="0.3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07">
        <v>81</v>
      </c>
      <c r="O84" s="113"/>
      <c r="P84" s="112"/>
      <c r="Q84" s="112"/>
      <c r="R84" s="112"/>
      <c r="S84" s="114"/>
      <c r="T84" s="92">
        <f t="shared" si="8"/>
        <v>0</v>
      </c>
      <c r="U84" s="112"/>
      <c r="V84" s="114"/>
      <c r="W84" s="92">
        <f t="shared" si="9"/>
        <v>0</v>
      </c>
      <c r="X84" s="92">
        <f t="shared" si="10"/>
        <v>0</v>
      </c>
      <c r="Y84" s="92">
        <f t="shared" si="11"/>
        <v>0</v>
      </c>
      <c r="Z84" s="93"/>
      <c r="AA84" s="94"/>
      <c r="AB84" s="109"/>
      <c r="AC84" s="109"/>
      <c r="AD84" s="109"/>
      <c r="AE84" s="100"/>
    </row>
    <row r="85" spans="1:31" s="97" customFormat="1" ht="20.149999999999999" customHeight="1" x14ac:dyDescent="0.3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07">
        <v>82</v>
      </c>
      <c r="O85" s="113"/>
      <c r="P85" s="112"/>
      <c r="Q85" s="112"/>
      <c r="R85" s="112"/>
      <c r="S85" s="114"/>
      <c r="T85" s="92">
        <f t="shared" si="8"/>
        <v>0</v>
      </c>
      <c r="U85" s="112"/>
      <c r="V85" s="114"/>
      <c r="W85" s="92">
        <f t="shared" si="9"/>
        <v>0</v>
      </c>
      <c r="X85" s="92">
        <f t="shared" si="10"/>
        <v>0</v>
      </c>
      <c r="Y85" s="92">
        <f t="shared" si="11"/>
        <v>0</v>
      </c>
      <c r="Z85" s="93"/>
      <c r="AA85" s="94"/>
      <c r="AB85" s="109"/>
      <c r="AC85" s="109"/>
      <c r="AD85" s="109"/>
      <c r="AE85" s="100"/>
    </row>
    <row r="86" spans="1:31" s="97" customFormat="1" ht="20.149999999999999" customHeight="1" x14ac:dyDescent="0.3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07">
        <v>83</v>
      </c>
      <c r="O86" s="113"/>
      <c r="P86" s="112"/>
      <c r="Q86" s="112"/>
      <c r="R86" s="112"/>
      <c r="S86" s="114"/>
      <c r="T86" s="92">
        <f t="shared" si="8"/>
        <v>0</v>
      </c>
      <c r="U86" s="112"/>
      <c r="V86" s="114"/>
      <c r="W86" s="92">
        <f t="shared" si="9"/>
        <v>0</v>
      </c>
      <c r="X86" s="92">
        <f t="shared" si="10"/>
        <v>0</v>
      </c>
      <c r="Y86" s="92">
        <f t="shared" si="11"/>
        <v>0</v>
      </c>
      <c r="Z86" s="93"/>
      <c r="AA86" s="94"/>
      <c r="AB86" s="109"/>
      <c r="AC86" s="109"/>
      <c r="AD86" s="109"/>
      <c r="AE86" s="100"/>
    </row>
    <row r="87" spans="1:31" s="97" customFormat="1" ht="20.149999999999999" customHeight="1" x14ac:dyDescent="0.3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07">
        <v>84</v>
      </c>
      <c r="O87" s="113"/>
      <c r="P87" s="112"/>
      <c r="Q87" s="112"/>
      <c r="R87" s="112"/>
      <c r="S87" s="114"/>
      <c r="T87" s="92">
        <f t="shared" si="8"/>
        <v>0</v>
      </c>
      <c r="U87" s="112"/>
      <c r="V87" s="114"/>
      <c r="W87" s="92">
        <f t="shared" si="9"/>
        <v>0</v>
      </c>
      <c r="X87" s="92">
        <f t="shared" si="10"/>
        <v>0</v>
      </c>
      <c r="Y87" s="92">
        <f t="shared" si="11"/>
        <v>0</v>
      </c>
      <c r="Z87" s="93"/>
      <c r="AA87" s="94"/>
      <c r="AB87" s="109"/>
      <c r="AC87" s="109"/>
      <c r="AD87" s="109"/>
      <c r="AE87" s="100"/>
    </row>
    <row r="88" spans="1:31" s="97" customFormat="1" ht="20.149999999999999" customHeight="1" x14ac:dyDescent="0.3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07">
        <v>85</v>
      </c>
      <c r="O88" s="113"/>
      <c r="P88" s="112"/>
      <c r="Q88" s="112"/>
      <c r="R88" s="112"/>
      <c r="S88" s="114"/>
      <c r="T88" s="92">
        <f t="shared" si="8"/>
        <v>0</v>
      </c>
      <c r="U88" s="112"/>
      <c r="V88" s="114"/>
      <c r="W88" s="92">
        <f t="shared" si="9"/>
        <v>0</v>
      </c>
      <c r="X88" s="92">
        <f t="shared" si="10"/>
        <v>0</v>
      </c>
      <c r="Y88" s="92">
        <f t="shared" si="11"/>
        <v>0</v>
      </c>
      <c r="Z88" s="93"/>
      <c r="AA88" s="94"/>
      <c r="AB88" s="109"/>
      <c r="AC88" s="109"/>
      <c r="AD88" s="109"/>
      <c r="AE88" s="100"/>
    </row>
    <row r="89" spans="1:31" s="97" customFormat="1" ht="20.149999999999999" customHeight="1" x14ac:dyDescent="0.3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07">
        <v>86</v>
      </c>
      <c r="O89" s="113"/>
      <c r="P89" s="112"/>
      <c r="Q89" s="112"/>
      <c r="R89" s="112"/>
      <c r="S89" s="114"/>
      <c r="T89" s="92">
        <f t="shared" si="8"/>
        <v>0</v>
      </c>
      <c r="U89" s="112"/>
      <c r="V89" s="114"/>
      <c r="W89" s="92">
        <f t="shared" si="9"/>
        <v>0</v>
      </c>
      <c r="X89" s="92">
        <f t="shared" si="10"/>
        <v>0</v>
      </c>
      <c r="Y89" s="92">
        <f t="shared" si="11"/>
        <v>0</v>
      </c>
      <c r="Z89" s="93"/>
      <c r="AA89" s="94"/>
      <c r="AB89" s="109"/>
      <c r="AC89" s="109"/>
      <c r="AD89" s="109"/>
      <c r="AE89" s="100"/>
    </row>
    <row r="90" spans="1:31" s="97" customFormat="1" ht="20.149999999999999" customHeight="1" x14ac:dyDescent="0.3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07">
        <v>87</v>
      </c>
      <c r="O90" s="113"/>
      <c r="P90" s="112"/>
      <c r="Q90" s="112"/>
      <c r="R90" s="112"/>
      <c r="S90" s="114"/>
      <c r="T90" s="92">
        <f t="shared" si="8"/>
        <v>0</v>
      </c>
      <c r="U90" s="112"/>
      <c r="V90" s="114"/>
      <c r="W90" s="92">
        <f t="shared" si="9"/>
        <v>0</v>
      </c>
      <c r="X90" s="92">
        <f t="shared" si="10"/>
        <v>0</v>
      </c>
      <c r="Y90" s="92">
        <f t="shared" si="11"/>
        <v>0</v>
      </c>
      <c r="Z90" s="93"/>
      <c r="AA90" s="94"/>
      <c r="AB90" s="109"/>
      <c r="AC90" s="109"/>
      <c r="AD90" s="109"/>
      <c r="AE90" s="100"/>
    </row>
    <row r="91" spans="1:31" s="97" customFormat="1" ht="20.149999999999999" customHeight="1" x14ac:dyDescent="0.3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07">
        <v>88</v>
      </c>
      <c r="O91" s="113"/>
      <c r="P91" s="112"/>
      <c r="Q91" s="112"/>
      <c r="R91" s="112"/>
      <c r="S91" s="114"/>
      <c r="T91" s="92">
        <f t="shared" si="8"/>
        <v>0</v>
      </c>
      <c r="U91" s="112"/>
      <c r="V91" s="114"/>
      <c r="W91" s="92">
        <f t="shared" si="9"/>
        <v>0</v>
      </c>
      <c r="X91" s="92">
        <f t="shared" si="10"/>
        <v>0</v>
      </c>
      <c r="Y91" s="92">
        <f t="shared" si="11"/>
        <v>0</v>
      </c>
      <c r="Z91" s="93"/>
      <c r="AA91" s="94"/>
      <c r="AB91" s="109"/>
      <c r="AC91" s="109"/>
      <c r="AD91" s="109"/>
      <c r="AE91" s="100"/>
    </row>
    <row r="92" spans="1:31" s="97" customFormat="1" ht="20.149999999999999" customHeight="1" x14ac:dyDescent="0.3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07">
        <v>89</v>
      </c>
      <c r="O92" s="113"/>
      <c r="P92" s="112"/>
      <c r="Q92" s="112"/>
      <c r="R92" s="112"/>
      <c r="S92" s="114"/>
      <c r="T92" s="92">
        <f t="shared" si="8"/>
        <v>0</v>
      </c>
      <c r="U92" s="112"/>
      <c r="V92" s="114"/>
      <c r="W92" s="92">
        <f t="shared" si="9"/>
        <v>0</v>
      </c>
      <c r="X92" s="92">
        <f t="shared" si="10"/>
        <v>0</v>
      </c>
      <c r="Y92" s="92">
        <f t="shared" si="11"/>
        <v>0</v>
      </c>
      <c r="Z92" s="93"/>
      <c r="AA92" s="94"/>
      <c r="AB92" s="109"/>
      <c r="AC92" s="109"/>
      <c r="AD92" s="109"/>
      <c r="AE92" s="100"/>
    </row>
    <row r="93" spans="1:31" s="97" customFormat="1" ht="20.149999999999999" customHeight="1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07">
        <v>90</v>
      </c>
      <c r="O93" s="113"/>
      <c r="P93" s="112"/>
      <c r="Q93" s="112"/>
      <c r="R93" s="112"/>
      <c r="S93" s="114"/>
      <c r="T93" s="92">
        <f t="shared" si="8"/>
        <v>0</v>
      </c>
      <c r="U93" s="112"/>
      <c r="V93" s="114"/>
      <c r="W93" s="92">
        <f t="shared" si="9"/>
        <v>0</v>
      </c>
      <c r="X93" s="92">
        <f t="shared" si="10"/>
        <v>0</v>
      </c>
      <c r="Y93" s="92">
        <f t="shared" si="11"/>
        <v>0</v>
      </c>
      <c r="Z93" s="93"/>
      <c r="AA93" s="94"/>
      <c r="AB93" s="109"/>
      <c r="AC93" s="109"/>
      <c r="AD93" s="109"/>
      <c r="AE93" s="100"/>
    </row>
    <row r="94" spans="1:31" s="97" customFormat="1" ht="20.149999999999999" customHeight="1" x14ac:dyDescent="0.3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07">
        <v>91</v>
      </c>
      <c r="O94" s="113"/>
      <c r="P94" s="112"/>
      <c r="Q94" s="112"/>
      <c r="R94" s="112"/>
      <c r="S94" s="114"/>
      <c r="T94" s="92">
        <f t="shared" si="8"/>
        <v>0</v>
      </c>
      <c r="U94" s="112"/>
      <c r="V94" s="114"/>
      <c r="W94" s="92">
        <f t="shared" si="9"/>
        <v>0</v>
      </c>
      <c r="X94" s="92">
        <f t="shared" si="10"/>
        <v>0</v>
      </c>
      <c r="Y94" s="92">
        <f t="shared" si="11"/>
        <v>0</v>
      </c>
      <c r="Z94" s="93"/>
      <c r="AA94" s="94"/>
      <c r="AB94" s="109"/>
      <c r="AC94" s="109"/>
      <c r="AD94" s="109"/>
      <c r="AE94" s="100"/>
    </row>
    <row r="95" spans="1:31" s="97" customFormat="1" ht="20.149999999999999" customHeight="1" x14ac:dyDescent="0.3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07">
        <v>92</v>
      </c>
      <c r="O95" s="113"/>
      <c r="P95" s="112"/>
      <c r="Q95" s="112"/>
      <c r="R95" s="112"/>
      <c r="S95" s="114"/>
      <c r="T95" s="92">
        <f t="shared" si="8"/>
        <v>0</v>
      </c>
      <c r="U95" s="112"/>
      <c r="V95" s="114"/>
      <c r="W95" s="92">
        <f t="shared" si="9"/>
        <v>0</v>
      </c>
      <c r="X95" s="92">
        <f t="shared" si="10"/>
        <v>0</v>
      </c>
      <c r="Y95" s="92">
        <f t="shared" si="11"/>
        <v>0</v>
      </c>
      <c r="Z95" s="93"/>
      <c r="AA95" s="94"/>
      <c r="AB95" s="109"/>
      <c r="AC95" s="109"/>
      <c r="AD95" s="109"/>
      <c r="AE95" s="100"/>
    </row>
    <row r="96" spans="1:31" s="97" customFormat="1" ht="20.149999999999999" customHeight="1" x14ac:dyDescent="0.3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07">
        <v>93</v>
      </c>
      <c r="O96" s="113"/>
      <c r="P96" s="112"/>
      <c r="Q96" s="112"/>
      <c r="R96" s="112"/>
      <c r="S96" s="114"/>
      <c r="T96" s="92">
        <f t="shared" si="8"/>
        <v>0</v>
      </c>
      <c r="U96" s="112"/>
      <c r="V96" s="114"/>
      <c r="W96" s="92">
        <f t="shared" si="9"/>
        <v>0</v>
      </c>
      <c r="X96" s="92">
        <f t="shared" si="10"/>
        <v>0</v>
      </c>
      <c r="Y96" s="92">
        <f t="shared" si="11"/>
        <v>0</v>
      </c>
      <c r="Z96" s="93"/>
      <c r="AA96" s="94"/>
      <c r="AB96" s="109"/>
      <c r="AC96" s="109"/>
      <c r="AD96" s="109"/>
      <c r="AE96" s="100"/>
    </row>
    <row r="97" spans="1:31" s="97" customFormat="1" ht="20.149999999999999" customHeight="1" x14ac:dyDescent="0.3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07">
        <v>94</v>
      </c>
      <c r="O97" s="113"/>
      <c r="P97" s="112"/>
      <c r="Q97" s="112"/>
      <c r="R97" s="112"/>
      <c r="S97" s="114"/>
      <c r="T97" s="92">
        <f t="shared" si="8"/>
        <v>0</v>
      </c>
      <c r="U97" s="112"/>
      <c r="V97" s="114"/>
      <c r="W97" s="92">
        <f t="shared" si="9"/>
        <v>0</v>
      </c>
      <c r="X97" s="92">
        <f t="shared" si="10"/>
        <v>0</v>
      </c>
      <c r="Y97" s="92">
        <f t="shared" si="11"/>
        <v>0</v>
      </c>
      <c r="Z97" s="93"/>
      <c r="AA97" s="94"/>
      <c r="AB97" s="109"/>
      <c r="AC97" s="109"/>
      <c r="AD97" s="109"/>
      <c r="AE97" s="100"/>
    </row>
    <row r="98" spans="1:31" s="97" customFormat="1" ht="20.149999999999999" customHeight="1" x14ac:dyDescent="0.3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07">
        <v>95</v>
      </c>
      <c r="O98" s="113"/>
      <c r="P98" s="112"/>
      <c r="Q98" s="112"/>
      <c r="R98" s="112"/>
      <c r="S98" s="114"/>
      <c r="T98" s="92">
        <f t="shared" si="8"/>
        <v>0</v>
      </c>
      <c r="U98" s="112"/>
      <c r="V98" s="114"/>
      <c r="W98" s="92">
        <f t="shared" si="9"/>
        <v>0</v>
      </c>
      <c r="X98" s="92">
        <f t="shared" si="10"/>
        <v>0</v>
      </c>
      <c r="Y98" s="92">
        <f t="shared" si="11"/>
        <v>0</v>
      </c>
      <c r="Z98" s="93"/>
      <c r="AA98" s="94"/>
      <c r="AB98" s="109"/>
      <c r="AC98" s="109"/>
      <c r="AD98" s="109"/>
      <c r="AE98" s="100"/>
    </row>
    <row r="99" spans="1:31" s="97" customFormat="1" ht="20.149999999999999" customHeight="1" x14ac:dyDescent="0.3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07">
        <v>96</v>
      </c>
      <c r="O99" s="113"/>
      <c r="P99" s="112"/>
      <c r="Q99" s="112"/>
      <c r="R99" s="112"/>
      <c r="S99" s="114"/>
      <c r="T99" s="92">
        <f t="shared" si="8"/>
        <v>0</v>
      </c>
      <c r="U99" s="112"/>
      <c r="V99" s="114"/>
      <c r="W99" s="92">
        <f t="shared" si="9"/>
        <v>0</v>
      </c>
      <c r="X99" s="92">
        <f t="shared" si="10"/>
        <v>0</v>
      </c>
      <c r="Y99" s="92">
        <f t="shared" si="11"/>
        <v>0</v>
      </c>
      <c r="Z99" s="93"/>
      <c r="AA99" s="94"/>
      <c r="AB99" s="109"/>
      <c r="AC99" s="109"/>
      <c r="AD99" s="109"/>
      <c r="AE99" s="100"/>
    </row>
    <row r="100" spans="1:31" s="97" customFormat="1" ht="20.149999999999999" customHeight="1" x14ac:dyDescent="0.3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07">
        <v>97</v>
      </c>
      <c r="O100" s="113"/>
      <c r="P100" s="112"/>
      <c r="Q100" s="112"/>
      <c r="R100" s="112"/>
      <c r="S100" s="114"/>
      <c r="T100" s="92">
        <f t="shared" si="8"/>
        <v>0</v>
      </c>
      <c r="U100" s="112"/>
      <c r="V100" s="114"/>
      <c r="W100" s="92">
        <f t="shared" si="9"/>
        <v>0</v>
      </c>
      <c r="X100" s="92">
        <f t="shared" si="10"/>
        <v>0</v>
      </c>
      <c r="Y100" s="92">
        <f t="shared" si="11"/>
        <v>0</v>
      </c>
      <c r="Z100" s="93"/>
      <c r="AA100" s="94"/>
      <c r="AB100" s="109"/>
      <c r="AC100" s="109"/>
      <c r="AD100" s="109"/>
      <c r="AE100" s="100"/>
    </row>
    <row r="101" spans="1:31" s="97" customFormat="1" ht="20.149999999999999" customHeight="1" x14ac:dyDescent="0.3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07">
        <v>98</v>
      </c>
      <c r="O101" s="113"/>
      <c r="P101" s="112"/>
      <c r="Q101" s="112"/>
      <c r="R101" s="112"/>
      <c r="S101" s="114"/>
      <c r="T101" s="92">
        <f t="shared" si="8"/>
        <v>0</v>
      </c>
      <c r="U101" s="112"/>
      <c r="V101" s="114"/>
      <c r="W101" s="92">
        <f t="shared" si="9"/>
        <v>0</v>
      </c>
      <c r="X101" s="92">
        <f t="shared" si="10"/>
        <v>0</v>
      </c>
      <c r="Y101" s="92">
        <f t="shared" si="11"/>
        <v>0</v>
      </c>
      <c r="Z101" s="93"/>
      <c r="AA101" s="94"/>
      <c r="AB101" s="109"/>
      <c r="AC101" s="109"/>
      <c r="AD101" s="109"/>
      <c r="AE101" s="100"/>
    </row>
    <row r="102" spans="1:31" s="97" customFormat="1" ht="20.149999999999999" customHeight="1" x14ac:dyDescent="0.3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07">
        <v>99</v>
      </c>
      <c r="O102" s="113"/>
      <c r="P102" s="112"/>
      <c r="Q102" s="112"/>
      <c r="R102" s="112"/>
      <c r="S102" s="114"/>
      <c r="T102" s="92">
        <f t="shared" si="8"/>
        <v>0</v>
      </c>
      <c r="U102" s="112"/>
      <c r="V102" s="114"/>
      <c r="W102" s="92">
        <f t="shared" si="9"/>
        <v>0</v>
      </c>
      <c r="X102" s="92">
        <f t="shared" si="10"/>
        <v>0</v>
      </c>
      <c r="Y102" s="92">
        <f t="shared" si="11"/>
        <v>0</v>
      </c>
      <c r="Z102" s="93"/>
      <c r="AA102" s="94"/>
      <c r="AB102" s="109"/>
      <c r="AC102" s="109"/>
      <c r="AD102" s="109"/>
      <c r="AE102" s="100"/>
    </row>
    <row r="103" spans="1:31" s="97" customFormat="1" ht="20.149999999999999" customHeight="1" x14ac:dyDescent="0.3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07">
        <v>100</v>
      </c>
      <c r="O103" s="113"/>
      <c r="P103" s="112"/>
      <c r="Q103" s="112"/>
      <c r="R103" s="112"/>
      <c r="S103" s="114"/>
      <c r="T103" s="92">
        <f t="shared" si="8"/>
        <v>0</v>
      </c>
      <c r="U103" s="112"/>
      <c r="V103" s="114"/>
      <c r="W103" s="92">
        <f t="shared" si="9"/>
        <v>0</v>
      </c>
      <c r="X103" s="92">
        <f t="shared" si="10"/>
        <v>0</v>
      </c>
      <c r="Y103" s="92">
        <f t="shared" si="11"/>
        <v>0</v>
      </c>
      <c r="Z103" s="93"/>
      <c r="AA103" s="94"/>
      <c r="AB103" s="109"/>
      <c r="AC103" s="109"/>
      <c r="AD103" s="109"/>
      <c r="AE103" s="100"/>
    </row>
    <row r="104" spans="1:31" s="97" customFormat="1" ht="20.149999999999999" customHeight="1" x14ac:dyDescent="0.3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07">
        <v>101</v>
      </c>
      <c r="O104" s="113"/>
      <c r="P104" s="112"/>
      <c r="Q104" s="112"/>
      <c r="R104" s="112"/>
      <c r="S104" s="114"/>
      <c r="T104" s="92">
        <f t="shared" si="8"/>
        <v>0</v>
      </c>
      <c r="U104" s="112"/>
      <c r="V104" s="114"/>
      <c r="W104" s="92">
        <f t="shared" si="9"/>
        <v>0</v>
      </c>
      <c r="X104" s="92">
        <f t="shared" si="10"/>
        <v>0</v>
      </c>
      <c r="Y104" s="92">
        <f t="shared" si="11"/>
        <v>0</v>
      </c>
      <c r="Z104" s="93"/>
      <c r="AA104" s="94"/>
      <c r="AB104" s="109"/>
      <c r="AC104" s="109"/>
      <c r="AD104" s="109"/>
      <c r="AE104" s="100"/>
    </row>
    <row r="105" spans="1:31" s="97" customFormat="1" ht="20.149999999999999" customHeight="1" x14ac:dyDescent="0.3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07">
        <v>102</v>
      </c>
      <c r="O105" s="113"/>
      <c r="P105" s="112"/>
      <c r="Q105" s="112"/>
      <c r="R105" s="112"/>
      <c r="S105" s="114"/>
      <c r="T105" s="92">
        <f t="shared" si="8"/>
        <v>0</v>
      </c>
      <c r="U105" s="112"/>
      <c r="V105" s="114"/>
      <c r="W105" s="92">
        <f t="shared" si="9"/>
        <v>0</v>
      </c>
      <c r="X105" s="92">
        <f t="shared" si="10"/>
        <v>0</v>
      </c>
      <c r="Y105" s="92">
        <f t="shared" si="11"/>
        <v>0</v>
      </c>
      <c r="Z105" s="93"/>
      <c r="AA105" s="94"/>
      <c r="AB105" s="109"/>
      <c r="AC105" s="109"/>
      <c r="AD105" s="109"/>
      <c r="AE105" s="100"/>
    </row>
    <row r="106" spans="1:31" s="97" customFormat="1" ht="20.149999999999999" customHeight="1" x14ac:dyDescent="0.3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07">
        <v>103</v>
      </c>
      <c r="O106" s="113"/>
      <c r="P106" s="112"/>
      <c r="Q106" s="112"/>
      <c r="R106" s="112"/>
      <c r="S106" s="114"/>
      <c r="T106" s="92">
        <f t="shared" si="8"/>
        <v>0</v>
      </c>
      <c r="U106" s="112"/>
      <c r="V106" s="114"/>
      <c r="W106" s="92">
        <f t="shared" si="9"/>
        <v>0</v>
      </c>
      <c r="X106" s="92">
        <f t="shared" si="10"/>
        <v>0</v>
      </c>
      <c r="Y106" s="92">
        <f t="shared" si="11"/>
        <v>0</v>
      </c>
      <c r="Z106" s="93"/>
      <c r="AA106" s="94"/>
      <c r="AB106" s="109"/>
      <c r="AC106" s="109"/>
      <c r="AD106" s="109"/>
      <c r="AE106" s="100"/>
    </row>
    <row r="107" spans="1:31" s="97" customFormat="1" ht="20.149999999999999" customHeight="1" x14ac:dyDescent="0.3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07">
        <v>104</v>
      </c>
      <c r="O107" s="113"/>
      <c r="P107" s="112"/>
      <c r="Q107" s="112"/>
      <c r="R107" s="112"/>
      <c r="S107" s="114"/>
      <c r="T107" s="92">
        <f t="shared" si="8"/>
        <v>0</v>
      </c>
      <c r="U107" s="112"/>
      <c r="V107" s="114"/>
      <c r="W107" s="92">
        <f t="shared" si="9"/>
        <v>0</v>
      </c>
      <c r="X107" s="92">
        <f t="shared" si="10"/>
        <v>0</v>
      </c>
      <c r="Y107" s="92">
        <f t="shared" si="11"/>
        <v>0</v>
      </c>
      <c r="Z107" s="93"/>
      <c r="AA107" s="94"/>
      <c r="AB107" s="109"/>
      <c r="AC107" s="109"/>
      <c r="AD107" s="109"/>
      <c r="AE107" s="100"/>
    </row>
    <row r="108" spans="1:31" s="97" customFormat="1" ht="20.149999999999999" customHeight="1" x14ac:dyDescent="0.3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07">
        <v>105</v>
      </c>
      <c r="O108" s="113"/>
      <c r="P108" s="112"/>
      <c r="Q108" s="112"/>
      <c r="R108" s="112"/>
      <c r="S108" s="114"/>
      <c r="T108" s="92">
        <f t="shared" si="8"/>
        <v>0</v>
      </c>
      <c r="U108" s="112"/>
      <c r="V108" s="114"/>
      <c r="W108" s="92">
        <f t="shared" si="9"/>
        <v>0</v>
      </c>
      <c r="X108" s="92">
        <f t="shared" si="10"/>
        <v>0</v>
      </c>
      <c r="Y108" s="92">
        <f t="shared" si="11"/>
        <v>0</v>
      </c>
      <c r="Z108" s="93"/>
      <c r="AA108" s="94"/>
      <c r="AB108" s="109"/>
      <c r="AC108" s="109"/>
      <c r="AD108" s="109"/>
      <c r="AE108" s="100"/>
    </row>
    <row r="109" spans="1:31" s="97" customFormat="1" ht="20.149999999999999" customHeight="1" x14ac:dyDescent="0.3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07">
        <v>106</v>
      </c>
      <c r="O109" s="113"/>
      <c r="P109" s="112"/>
      <c r="Q109" s="112"/>
      <c r="R109" s="112"/>
      <c r="S109" s="114"/>
      <c r="T109" s="92">
        <f t="shared" si="8"/>
        <v>0</v>
      </c>
      <c r="U109" s="112"/>
      <c r="V109" s="114"/>
      <c r="W109" s="92">
        <f t="shared" si="9"/>
        <v>0</v>
      </c>
      <c r="X109" s="92">
        <f t="shared" si="10"/>
        <v>0</v>
      </c>
      <c r="Y109" s="92">
        <f t="shared" si="11"/>
        <v>0</v>
      </c>
      <c r="Z109" s="93"/>
      <c r="AA109" s="94"/>
      <c r="AB109" s="109"/>
      <c r="AC109" s="109"/>
      <c r="AD109" s="109"/>
      <c r="AE109" s="100"/>
    </row>
    <row r="110" spans="1:31" s="97" customFormat="1" ht="20.149999999999999" customHeight="1" x14ac:dyDescent="0.3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07">
        <v>107</v>
      </c>
      <c r="O110" s="113"/>
      <c r="P110" s="112"/>
      <c r="Q110" s="112"/>
      <c r="R110" s="112"/>
      <c r="S110" s="114"/>
      <c r="T110" s="92">
        <f t="shared" si="8"/>
        <v>0</v>
      </c>
      <c r="U110" s="112"/>
      <c r="V110" s="114"/>
      <c r="W110" s="92">
        <f t="shared" si="9"/>
        <v>0</v>
      </c>
      <c r="X110" s="92">
        <f t="shared" si="10"/>
        <v>0</v>
      </c>
      <c r="Y110" s="92">
        <f t="shared" si="11"/>
        <v>0</v>
      </c>
      <c r="Z110" s="93"/>
      <c r="AA110" s="94"/>
      <c r="AB110" s="109"/>
      <c r="AC110" s="109"/>
      <c r="AD110" s="109"/>
      <c r="AE110" s="100"/>
    </row>
    <row r="111" spans="1:31" s="97" customFormat="1" ht="20.149999999999999" customHeight="1" x14ac:dyDescent="0.3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07">
        <v>108</v>
      </c>
      <c r="O111" s="113"/>
      <c r="P111" s="112"/>
      <c r="Q111" s="112"/>
      <c r="R111" s="112"/>
      <c r="S111" s="114"/>
      <c r="T111" s="92">
        <f t="shared" si="8"/>
        <v>0</v>
      </c>
      <c r="U111" s="112"/>
      <c r="V111" s="114"/>
      <c r="W111" s="92">
        <f t="shared" si="9"/>
        <v>0</v>
      </c>
      <c r="X111" s="92">
        <f t="shared" si="10"/>
        <v>0</v>
      </c>
      <c r="Y111" s="92">
        <f t="shared" si="11"/>
        <v>0</v>
      </c>
      <c r="Z111" s="93"/>
      <c r="AA111" s="94"/>
      <c r="AB111" s="109"/>
      <c r="AC111" s="109"/>
      <c r="AD111" s="109"/>
      <c r="AE111" s="100"/>
    </row>
    <row r="112" spans="1:31" s="97" customFormat="1" ht="20.149999999999999" customHeight="1" x14ac:dyDescent="0.3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07">
        <v>109</v>
      </c>
      <c r="O112" s="113"/>
      <c r="P112" s="112"/>
      <c r="Q112" s="112"/>
      <c r="R112" s="112"/>
      <c r="S112" s="114"/>
      <c r="T112" s="92">
        <f t="shared" si="8"/>
        <v>0</v>
      </c>
      <c r="U112" s="112"/>
      <c r="V112" s="114"/>
      <c r="W112" s="92">
        <f t="shared" si="9"/>
        <v>0</v>
      </c>
      <c r="X112" s="92">
        <f t="shared" si="10"/>
        <v>0</v>
      </c>
      <c r="Y112" s="92">
        <f t="shared" si="11"/>
        <v>0</v>
      </c>
      <c r="Z112" s="93"/>
      <c r="AA112" s="94"/>
      <c r="AB112" s="109"/>
      <c r="AC112" s="109"/>
      <c r="AD112" s="109"/>
      <c r="AE112" s="100"/>
    </row>
    <row r="113" spans="1:31" s="97" customFormat="1" ht="20.149999999999999" customHeight="1" x14ac:dyDescent="0.3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07">
        <v>110</v>
      </c>
      <c r="O113" s="113"/>
      <c r="P113" s="112"/>
      <c r="Q113" s="112"/>
      <c r="R113" s="112"/>
      <c r="S113" s="114"/>
      <c r="T113" s="92">
        <f t="shared" si="8"/>
        <v>0</v>
      </c>
      <c r="U113" s="112"/>
      <c r="V113" s="114"/>
      <c r="W113" s="92">
        <f t="shared" si="9"/>
        <v>0</v>
      </c>
      <c r="X113" s="92">
        <f t="shared" si="10"/>
        <v>0</v>
      </c>
      <c r="Y113" s="92">
        <f t="shared" si="11"/>
        <v>0</v>
      </c>
      <c r="Z113" s="93"/>
      <c r="AA113" s="94"/>
      <c r="AB113" s="109"/>
      <c r="AC113" s="109"/>
      <c r="AD113" s="109"/>
      <c r="AE113" s="100"/>
    </row>
    <row r="114" spans="1:31" s="97" customFormat="1" ht="20.149999999999999" customHeight="1" x14ac:dyDescent="0.3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07">
        <v>111</v>
      </c>
      <c r="O114" s="113"/>
      <c r="P114" s="112"/>
      <c r="Q114" s="112"/>
      <c r="R114" s="112"/>
      <c r="S114" s="114"/>
      <c r="T114" s="92">
        <f t="shared" si="8"/>
        <v>0</v>
      </c>
      <c r="U114" s="112"/>
      <c r="V114" s="114"/>
      <c r="W114" s="92">
        <f t="shared" si="9"/>
        <v>0</v>
      </c>
      <c r="X114" s="92">
        <f t="shared" si="10"/>
        <v>0</v>
      </c>
      <c r="Y114" s="92">
        <f t="shared" si="11"/>
        <v>0</v>
      </c>
      <c r="Z114" s="93"/>
      <c r="AA114" s="94"/>
      <c r="AB114" s="109"/>
      <c r="AC114" s="109"/>
      <c r="AD114" s="109"/>
      <c r="AE114" s="100"/>
    </row>
    <row r="115" spans="1:31" s="97" customFormat="1" ht="20.149999999999999" customHeight="1" x14ac:dyDescent="0.3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07">
        <v>112</v>
      </c>
      <c r="O115" s="113"/>
      <c r="P115" s="112"/>
      <c r="Q115" s="112"/>
      <c r="R115" s="112"/>
      <c r="S115" s="114"/>
      <c r="T115" s="92">
        <f t="shared" si="8"/>
        <v>0</v>
      </c>
      <c r="U115" s="112"/>
      <c r="V115" s="114"/>
      <c r="W115" s="92">
        <f t="shared" si="9"/>
        <v>0</v>
      </c>
      <c r="X115" s="92">
        <f t="shared" si="10"/>
        <v>0</v>
      </c>
      <c r="Y115" s="92">
        <f t="shared" si="11"/>
        <v>0</v>
      </c>
      <c r="Z115" s="93"/>
      <c r="AA115" s="94"/>
      <c r="AB115" s="109"/>
      <c r="AC115" s="109"/>
      <c r="AD115" s="109"/>
      <c r="AE115" s="100"/>
    </row>
    <row r="116" spans="1:31" s="97" customFormat="1" ht="20.149999999999999" customHeight="1" x14ac:dyDescent="0.3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07">
        <v>113</v>
      </c>
      <c r="O116" s="113"/>
      <c r="P116" s="112"/>
      <c r="Q116" s="112"/>
      <c r="R116" s="112"/>
      <c r="S116" s="114"/>
      <c r="T116" s="92">
        <f t="shared" si="8"/>
        <v>0</v>
      </c>
      <c r="U116" s="112"/>
      <c r="V116" s="114"/>
      <c r="W116" s="92">
        <f t="shared" si="9"/>
        <v>0</v>
      </c>
      <c r="X116" s="92">
        <f t="shared" si="10"/>
        <v>0</v>
      </c>
      <c r="Y116" s="92">
        <f t="shared" si="11"/>
        <v>0</v>
      </c>
      <c r="Z116" s="93"/>
      <c r="AA116" s="94"/>
      <c r="AB116" s="109"/>
      <c r="AC116" s="109"/>
      <c r="AD116" s="109"/>
      <c r="AE116" s="100"/>
    </row>
    <row r="117" spans="1:31" s="97" customFormat="1" ht="20.149999999999999" customHeight="1" x14ac:dyDescent="0.3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07">
        <v>114</v>
      </c>
      <c r="O117" s="113"/>
      <c r="P117" s="112"/>
      <c r="Q117" s="112"/>
      <c r="R117" s="112"/>
      <c r="S117" s="114"/>
      <c r="T117" s="92">
        <f t="shared" si="8"/>
        <v>0</v>
      </c>
      <c r="U117" s="112"/>
      <c r="V117" s="114"/>
      <c r="W117" s="92">
        <f t="shared" si="9"/>
        <v>0</v>
      </c>
      <c r="X117" s="92">
        <f t="shared" si="10"/>
        <v>0</v>
      </c>
      <c r="Y117" s="92">
        <f t="shared" si="11"/>
        <v>0</v>
      </c>
      <c r="Z117" s="93"/>
      <c r="AA117" s="94"/>
      <c r="AB117" s="109"/>
      <c r="AC117" s="109"/>
      <c r="AD117" s="109"/>
      <c r="AE117" s="100"/>
    </row>
    <row r="118" spans="1:31" s="97" customFormat="1" ht="20.149999999999999" customHeight="1" x14ac:dyDescent="0.3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07">
        <v>115</v>
      </c>
      <c r="O118" s="113"/>
      <c r="P118" s="112"/>
      <c r="Q118" s="112"/>
      <c r="R118" s="112"/>
      <c r="S118" s="114"/>
      <c r="T118" s="92">
        <f t="shared" si="8"/>
        <v>0</v>
      </c>
      <c r="U118" s="112"/>
      <c r="V118" s="114"/>
      <c r="W118" s="92">
        <f t="shared" si="9"/>
        <v>0</v>
      </c>
      <c r="X118" s="92">
        <f t="shared" si="10"/>
        <v>0</v>
      </c>
      <c r="Y118" s="92">
        <f t="shared" si="11"/>
        <v>0</v>
      </c>
      <c r="Z118" s="93"/>
      <c r="AA118" s="94"/>
      <c r="AB118" s="109"/>
      <c r="AC118" s="109"/>
      <c r="AD118" s="109"/>
      <c r="AE118" s="100"/>
    </row>
    <row r="119" spans="1:31" s="97" customFormat="1" ht="20.149999999999999" customHeight="1" x14ac:dyDescent="0.3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07">
        <v>116</v>
      </c>
      <c r="O119" s="113"/>
      <c r="P119" s="112"/>
      <c r="Q119" s="112"/>
      <c r="R119" s="112"/>
      <c r="S119" s="114"/>
      <c r="T119" s="92">
        <f t="shared" si="8"/>
        <v>0</v>
      </c>
      <c r="U119" s="112"/>
      <c r="V119" s="114"/>
      <c r="W119" s="92">
        <f t="shared" si="9"/>
        <v>0</v>
      </c>
      <c r="X119" s="92">
        <f t="shared" si="10"/>
        <v>0</v>
      </c>
      <c r="Y119" s="92">
        <f t="shared" si="11"/>
        <v>0</v>
      </c>
      <c r="Z119" s="93"/>
      <c r="AA119" s="94"/>
      <c r="AB119" s="109"/>
      <c r="AC119" s="109"/>
      <c r="AD119" s="109"/>
      <c r="AE119" s="100"/>
    </row>
    <row r="120" spans="1:31" s="97" customFormat="1" ht="20.149999999999999" customHeight="1" x14ac:dyDescent="0.3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07">
        <v>117</v>
      </c>
      <c r="O120" s="113"/>
      <c r="P120" s="112"/>
      <c r="Q120" s="112"/>
      <c r="R120" s="112"/>
      <c r="S120" s="114"/>
      <c r="T120" s="92">
        <f t="shared" si="8"/>
        <v>0</v>
      </c>
      <c r="U120" s="112"/>
      <c r="V120" s="114"/>
      <c r="W120" s="92">
        <f t="shared" si="9"/>
        <v>0</v>
      </c>
      <c r="X120" s="92">
        <f t="shared" si="10"/>
        <v>0</v>
      </c>
      <c r="Y120" s="92">
        <f t="shared" si="11"/>
        <v>0</v>
      </c>
      <c r="Z120" s="93"/>
      <c r="AA120" s="94"/>
      <c r="AB120" s="109"/>
      <c r="AC120" s="109"/>
      <c r="AD120" s="109"/>
      <c r="AE120" s="100"/>
    </row>
    <row r="121" spans="1:31" s="97" customFormat="1" ht="20.149999999999999" customHeight="1" x14ac:dyDescent="0.3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07">
        <v>118</v>
      </c>
      <c r="O121" s="113"/>
      <c r="P121" s="112"/>
      <c r="Q121" s="112"/>
      <c r="R121" s="112"/>
      <c r="S121" s="114"/>
      <c r="T121" s="92">
        <f t="shared" si="8"/>
        <v>0</v>
      </c>
      <c r="U121" s="112"/>
      <c r="V121" s="114"/>
      <c r="W121" s="92">
        <f t="shared" si="9"/>
        <v>0</v>
      </c>
      <c r="X121" s="92">
        <f t="shared" si="10"/>
        <v>0</v>
      </c>
      <c r="Y121" s="92">
        <f t="shared" si="11"/>
        <v>0</v>
      </c>
      <c r="Z121" s="93"/>
      <c r="AA121" s="94"/>
      <c r="AB121" s="109"/>
      <c r="AC121" s="109"/>
      <c r="AD121" s="109"/>
      <c r="AE121" s="100"/>
    </row>
    <row r="122" spans="1:31" s="97" customFormat="1" ht="20.149999999999999" customHeight="1" x14ac:dyDescent="0.3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07">
        <v>119</v>
      </c>
      <c r="O122" s="113"/>
      <c r="P122" s="112"/>
      <c r="Q122" s="112"/>
      <c r="R122" s="112"/>
      <c r="S122" s="114"/>
      <c r="T122" s="92">
        <f t="shared" si="8"/>
        <v>0</v>
      </c>
      <c r="U122" s="112"/>
      <c r="V122" s="114"/>
      <c r="W122" s="92">
        <f t="shared" si="9"/>
        <v>0</v>
      </c>
      <c r="X122" s="92">
        <f t="shared" si="10"/>
        <v>0</v>
      </c>
      <c r="Y122" s="92">
        <f t="shared" si="11"/>
        <v>0</v>
      </c>
      <c r="Z122" s="93"/>
      <c r="AA122" s="94"/>
      <c r="AB122" s="109"/>
      <c r="AC122" s="109"/>
      <c r="AD122" s="109"/>
      <c r="AE122" s="100"/>
    </row>
    <row r="123" spans="1:31" s="97" customFormat="1" ht="20.149999999999999" customHeight="1" x14ac:dyDescent="0.3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07">
        <v>120</v>
      </c>
      <c r="O123" s="113"/>
      <c r="P123" s="112"/>
      <c r="Q123" s="112"/>
      <c r="R123" s="112"/>
      <c r="S123" s="114"/>
      <c r="T123" s="92">
        <f t="shared" si="8"/>
        <v>0</v>
      </c>
      <c r="U123" s="112"/>
      <c r="V123" s="114"/>
      <c r="W123" s="92">
        <f t="shared" si="9"/>
        <v>0</v>
      </c>
      <c r="X123" s="92">
        <f t="shared" si="10"/>
        <v>0</v>
      </c>
      <c r="Y123" s="92">
        <f t="shared" si="11"/>
        <v>0</v>
      </c>
      <c r="Z123" s="93"/>
      <c r="AA123" s="94"/>
      <c r="AB123" s="109"/>
      <c r="AC123" s="109"/>
      <c r="AD123" s="109"/>
      <c r="AE123" s="100"/>
    </row>
    <row r="124" spans="1:31" s="97" customFormat="1" ht="20.149999999999999" customHeight="1" x14ac:dyDescent="0.3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07">
        <v>121</v>
      </c>
      <c r="O124" s="113"/>
      <c r="P124" s="112"/>
      <c r="Q124" s="112"/>
      <c r="R124" s="112"/>
      <c r="S124" s="114"/>
      <c r="T124" s="92">
        <f t="shared" si="8"/>
        <v>0</v>
      </c>
      <c r="U124" s="112"/>
      <c r="V124" s="114"/>
      <c r="W124" s="92">
        <f t="shared" si="9"/>
        <v>0</v>
      </c>
      <c r="X124" s="92">
        <f t="shared" si="10"/>
        <v>0</v>
      </c>
      <c r="Y124" s="92">
        <f t="shared" si="11"/>
        <v>0</v>
      </c>
      <c r="Z124" s="93"/>
      <c r="AA124" s="94"/>
      <c r="AB124" s="109"/>
      <c r="AC124" s="109"/>
      <c r="AD124" s="109"/>
      <c r="AE124" s="100"/>
    </row>
    <row r="125" spans="1:31" s="97" customFormat="1" ht="20.149999999999999" customHeight="1" x14ac:dyDescent="0.3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07">
        <v>122</v>
      </c>
      <c r="O125" s="113"/>
      <c r="P125" s="112"/>
      <c r="Q125" s="112"/>
      <c r="R125" s="112"/>
      <c r="S125" s="114"/>
      <c r="T125" s="92">
        <f t="shared" si="8"/>
        <v>0</v>
      </c>
      <c r="U125" s="112"/>
      <c r="V125" s="114"/>
      <c r="W125" s="92">
        <f t="shared" si="9"/>
        <v>0</v>
      </c>
      <c r="X125" s="92">
        <f t="shared" si="10"/>
        <v>0</v>
      </c>
      <c r="Y125" s="92">
        <f t="shared" si="11"/>
        <v>0</v>
      </c>
      <c r="Z125" s="93"/>
      <c r="AA125" s="94"/>
      <c r="AB125" s="109"/>
      <c r="AC125" s="109"/>
      <c r="AD125" s="109"/>
      <c r="AE125" s="100"/>
    </row>
    <row r="126" spans="1:31" s="97" customFormat="1" ht="20.149999999999999" customHeight="1" x14ac:dyDescent="0.3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07">
        <v>123</v>
      </c>
      <c r="O126" s="113"/>
      <c r="P126" s="112"/>
      <c r="Q126" s="112"/>
      <c r="R126" s="112"/>
      <c r="S126" s="114"/>
      <c r="T126" s="92">
        <f t="shared" si="8"/>
        <v>0</v>
      </c>
      <c r="U126" s="112"/>
      <c r="V126" s="114"/>
      <c r="W126" s="92">
        <f t="shared" si="9"/>
        <v>0</v>
      </c>
      <c r="X126" s="92">
        <f t="shared" si="10"/>
        <v>0</v>
      </c>
      <c r="Y126" s="92">
        <f t="shared" si="11"/>
        <v>0</v>
      </c>
      <c r="Z126" s="93"/>
      <c r="AA126" s="94"/>
      <c r="AB126" s="109"/>
      <c r="AC126" s="109"/>
      <c r="AD126" s="109"/>
      <c r="AE126" s="100"/>
    </row>
    <row r="127" spans="1:31" s="97" customFormat="1" ht="20.149999999999999" customHeight="1" x14ac:dyDescent="0.3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07">
        <v>124</v>
      </c>
      <c r="O127" s="113"/>
      <c r="P127" s="112"/>
      <c r="Q127" s="112"/>
      <c r="R127" s="112"/>
      <c r="S127" s="114"/>
      <c r="T127" s="92">
        <f t="shared" si="8"/>
        <v>0</v>
      </c>
      <c r="U127" s="112"/>
      <c r="V127" s="114"/>
      <c r="W127" s="92">
        <f t="shared" si="9"/>
        <v>0</v>
      </c>
      <c r="X127" s="92">
        <f t="shared" si="10"/>
        <v>0</v>
      </c>
      <c r="Y127" s="92">
        <f t="shared" si="11"/>
        <v>0</v>
      </c>
      <c r="Z127" s="93"/>
      <c r="AA127" s="94"/>
      <c r="AB127" s="109"/>
      <c r="AC127" s="109"/>
      <c r="AD127" s="109"/>
      <c r="AE127" s="100"/>
    </row>
    <row r="128" spans="1:31" s="97" customFormat="1" ht="20.149999999999999" customHeight="1" x14ac:dyDescent="0.3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07">
        <v>125</v>
      </c>
      <c r="O128" s="113"/>
      <c r="P128" s="112"/>
      <c r="Q128" s="112"/>
      <c r="R128" s="112"/>
      <c r="S128" s="114"/>
      <c r="T128" s="92">
        <f t="shared" si="8"/>
        <v>0</v>
      </c>
      <c r="U128" s="112"/>
      <c r="V128" s="114"/>
      <c r="W128" s="92">
        <f t="shared" si="9"/>
        <v>0</v>
      </c>
      <c r="X128" s="92">
        <f t="shared" si="10"/>
        <v>0</v>
      </c>
      <c r="Y128" s="92">
        <f t="shared" si="11"/>
        <v>0</v>
      </c>
      <c r="Z128" s="93"/>
      <c r="AA128" s="94"/>
      <c r="AB128" s="109"/>
      <c r="AC128" s="109"/>
      <c r="AD128" s="109"/>
      <c r="AE128" s="100"/>
    </row>
    <row r="129" spans="1:31" s="97" customFormat="1" ht="20.149999999999999" customHeight="1" x14ac:dyDescent="0.3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07">
        <v>126</v>
      </c>
      <c r="O129" s="113"/>
      <c r="P129" s="112"/>
      <c r="Q129" s="112"/>
      <c r="R129" s="112"/>
      <c r="S129" s="114"/>
      <c r="T129" s="92">
        <f t="shared" si="8"/>
        <v>0</v>
      </c>
      <c r="U129" s="112"/>
      <c r="V129" s="114"/>
      <c r="W129" s="92">
        <f t="shared" si="9"/>
        <v>0</v>
      </c>
      <c r="X129" s="92">
        <f t="shared" si="10"/>
        <v>0</v>
      </c>
      <c r="Y129" s="92">
        <f t="shared" si="11"/>
        <v>0</v>
      </c>
      <c r="Z129" s="93"/>
      <c r="AA129" s="94"/>
      <c r="AB129" s="109"/>
      <c r="AC129" s="109"/>
      <c r="AD129" s="109"/>
      <c r="AE129" s="100"/>
    </row>
    <row r="130" spans="1:31" s="97" customFormat="1" ht="20.149999999999999" customHeight="1" x14ac:dyDescent="0.3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07">
        <v>127</v>
      </c>
      <c r="O130" s="113"/>
      <c r="P130" s="112"/>
      <c r="Q130" s="112"/>
      <c r="R130" s="112"/>
      <c r="S130" s="114"/>
      <c r="T130" s="92">
        <f t="shared" si="8"/>
        <v>0</v>
      </c>
      <c r="U130" s="112"/>
      <c r="V130" s="114"/>
      <c r="W130" s="92">
        <f t="shared" si="9"/>
        <v>0</v>
      </c>
      <c r="X130" s="92">
        <f t="shared" si="10"/>
        <v>0</v>
      </c>
      <c r="Y130" s="92">
        <f t="shared" si="11"/>
        <v>0</v>
      </c>
      <c r="Z130" s="93"/>
      <c r="AA130" s="94"/>
      <c r="AB130" s="109"/>
      <c r="AC130" s="109"/>
      <c r="AD130" s="109"/>
      <c r="AE130" s="100"/>
    </row>
    <row r="131" spans="1:31" s="97" customFormat="1" ht="20.149999999999999" customHeight="1" x14ac:dyDescent="0.3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07">
        <v>128</v>
      </c>
      <c r="O131" s="113"/>
      <c r="P131" s="112"/>
      <c r="Q131" s="112"/>
      <c r="R131" s="112"/>
      <c r="S131" s="114"/>
      <c r="T131" s="92">
        <f t="shared" si="8"/>
        <v>0</v>
      </c>
      <c r="U131" s="112"/>
      <c r="V131" s="114"/>
      <c r="W131" s="92">
        <f t="shared" si="9"/>
        <v>0</v>
      </c>
      <c r="X131" s="92">
        <f t="shared" si="10"/>
        <v>0</v>
      </c>
      <c r="Y131" s="92">
        <f t="shared" si="11"/>
        <v>0</v>
      </c>
      <c r="Z131" s="93"/>
      <c r="AA131" s="94"/>
      <c r="AB131" s="109"/>
      <c r="AC131" s="109"/>
      <c r="AD131" s="109"/>
      <c r="AE131" s="100"/>
    </row>
    <row r="132" spans="1:31" s="97" customFormat="1" ht="20.149999999999999" customHeight="1" x14ac:dyDescent="0.3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07">
        <v>129</v>
      </c>
      <c r="O132" s="113"/>
      <c r="P132" s="112"/>
      <c r="Q132" s="112"/>
      <c r="R132" s="112"/>
      <c r="S132" s="114"/>
      <c r="T132" s="92">
        <f t="shared" si="8"/>
        <v>0</v>
      </c>
      <c r="U132" s="112"/>
      <c r="V132" s="114"/>
      <c r="W132" s="92">
        <f t="shared" si="9"/>
        <v>0</v>
      </c>
      <c r="X132" s="92">
        <f t="shared" si="10"/>
        <v>0</v>
      </c>
      <c r="Y132" s="92">
        <f t="shared" si="11"/>
        <v>0</v>
      </c>
      <c r="Z132" s="93"/>
      <c r="AA132" s="94"/>
      <c r="AB132" s="109"/>
      <c r="AC132" s="109"/>
      <c r="AD132" s="109"/>
      <c r="AE132" s="100"/>
    </row>
    <row r="133" spans="1:31" s="97" customFormat="1" ht="20.149999999999999" customHeight="1" x14ac:dyDescent="0.3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07">
        <v>130</v>
      </c>
      <c r="O133" s="113"/>
      <c r="P133" s="112"/>
      <c r="Q133" s="112"/>
      <c r="R133" s="112"/>
      <c r="S133" s="114"/>
      <c r="T133" s="92">
        <f t="shared" ref="T133:T196" si="12">IF(OR(R133=5,R133=10, R133=15, R133="BP",R133="SCR"),"NT",S133)</f>
        <v>0</v>
      </c>
      <c r="U133" s="112"/>
      <c r="V133" s="114"/>
      <c r="W133" s="92">
        <f t="shared" ref="W133:W196" si="13">IF(OR(U133=5,U133=10, U133=15, U133="BP",U133="SCR"),"NT",V133)</f>
        <v>0</v>
      </c>
      <c r="X133" s="92">
        <f t="shared" ref="X133:X196" si="14">(T133+W133)</f>
        <v>0</v>
      </c>
      <c r="Y133" s="92">
        <f t="shared" ref="Y133:Y196" si="15">(T133+W133)/2</f>
        <v>0</v>
      </c>
      <c r="Z133" s="93"/>
      <c r="AA133" s="94"/>
      <c r="AB133" s="109"/>
      <c r="AC133" s="109"/>
      <c r="AD133" s="109"/>
      <c r="AE133" s="100"/>
    </row>
    <row r="134" spans="1:31" s="97" customFormat="1" ht="20.149999999999999" customHeight="1" x14ac:dyDescent="0.3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07">
        <v>131</v>
      </c>
      <c r="O134" s="113"/>
      <c r="P134" s="112"/>
      <c r="Q134" s="112"/>
      <c r="R134" s="112"/>
      <c r="S134" s="114"/>
      <c r="T134" s="92">
        <f t="shared" si="12"/>
        <v>0</v>
      </c>
      <c r="U134" s="112"/>
      <c r="V134" s="114"/>
      <c r="W134" s="92">
        <f t="shared" si="13"/>
        <v>0</v>
      </c>
      <c r="X134" s="92">
        <f t="shared" si="14"/>
        <v>0</v>
      </c>
      <c r="Y134" s="92">
        <f t="shared" si="15"/>
        <v>0</v>
      </c>
      <c r="Z134" s="93"/>
      <c r="AA134" s="94"/>
      <c r="AB134" s="109"/>
      <c r="AC134" s="109"/>
      <c r="AD134" s="109"/>
      <c r="AE134" s="100"/>
    </row>
    <row r="135" spans="1:31" s="97" customFormat="1" ht="20.149999999999999" customHeight="1" x14ac:dyDescent="0.3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07">
        <v>132</v>
      </c>
      <c r="O135" s="113"/>
      <c r="P135" s="112"/>
      <c r="Q135" s="112"/>
      <c r="R135" s="112"/>
      <c r="S135" s="114"/>
      <c r="T135" s="92">
        <f t="shared" si="12"/>
        <v>0</v>
      </c>
      <c r="U135" s="112"/>
      <c r="V135" s="114"/>
      <c r="W135" s="92">
        <f t="shared" si="13"/>
        <v>0</v>
      </c>
      <c r="X135" s="92">
        <f t="shared" si="14"/>
        <v>0</v>
      </c>
      <c r="Y135" s="92">
        <f t="shared" si="15"/>
        <v>0</v>
      </c>
      <c r="Z135" s="93"/>
      <c r="AA135" s="94"/>
      <c r="AB135" s="109"/>
      <c r="AC135" s="109"/>
      <c r="AD135" s="109"/>
      <c r="AE135" s="100"/>
    </row>
    <row r="136" spans="1:31" s="97" customFormat="1" ht="20.149999999999999" customHeight="1" x14ac:dyDescent="0.3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07">
        <v>133</v>
      </c>
      <c r="O136" s="113"/>
      <c r="P136" s="112"/>
      <c r="Q136" s="112"/>
      <c r="R136" s="112"/>
      <c r="S136" s="114"/>
      <c r="T136" s="92">
        <f t="shared" si="12"/>
        <v>0</v>
      </c>
      <c r="U136" s="112"/>
      <c r="V136" s="114"/>
      <c r="W136" s="92">
        <f t="shared" si="13"/>
        <v>0</v>
      </c>
      <c r="X136" s="92">
        <f t="shared" si="14"/>
        <v>0</v>
      </c>
      <c r="Y136" s="92">
        <f t="shared" si="15"/>
        <v>0</v>
      </c>
      <c r="Z136" s="93"/>
      <c r="AA136" s="94"/>
      <c r="AB136" s="109"/>
      <c r="AC136" s="109"/>
      <c r="AD136" s="109"/>
      <c r="AE136" s="100"/>
    </row>
    <row r="137" spans="1:31" s="97" customFormat="1" ht="20.149999999999999" customHeight="1" x14ac:dyDescent="0.3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07">
        <v>134</v>
      </c>
      <c r="O137" s="113"/>
      <c r="P137" s="112"/>
      <c r="Q137" s="112"/>
      <c r="R137" s="112"/>
      <c r="S137" s="114"/>
      <c r="T137" s="92">
        <f t="shared" si="12"/>
        <v>0</v>
      </c>
      <c r="U137" s="112"/>
      <c r="V137" s="114"/>
      <c r="W137" s="92">
        <f t="shared" si="13"/>
        <v>0</v>
      </c>
      <c r="X137" s="92">
        <f t="shared" si="14"/>
        <v>0</v>
      </c>
      <c r="Y137" s="92">
        <f t="shared" si="15"/>
        <v>0</v>
      </c>
      <c r="Z137" s="93"/>
      <c r="AA137" s="94"/>
      <c r="AB137" s="109"/>
      <c r="AC137" s="109"/>
      <c r="AD137" s="109"/>
      <c r="AE137" s="100"/>
    </row>
    <row r="138" spans="1:31" s="97" customFormat="1" ht="20.149999999999999" customHeight="1" x14ac:dyDescent="0.3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07">
        <v>135</v>
      </c>
      <c r="O138" s="113"/>
      <c r="P138" s="112"/>
      <c r="Q138" s="112"/>
      <c r="R138" s="112"/>
      <c r="S138" s="114"/>
      <c r="T138" s="92">
        <f t="shared" si="12"/>
        <v>0</v>
      </c>
      <c r="U138" s="112"/>
      <c r="V138" s="114"/>
      <c r="W138" s="92">
        <f t="shared" si="13"/>
        <v>0</v>
      </c>
      <c r="X138" s="92">
        <f t="shared" si="14"/>
        <v>0</v>
      </c>
      <c r="Y138" s="92">
        <f t="shared" si="15"/>
        <v>0</v>
      </c>
      <c r="Z138" s="93"/>
      <c r="AA138" s="94"/>
      <c r="AB138" s="109"/>
      <c r="AC138" s="109"/>
      <c r="AD138" s="109"/>
      <c r="AE138" s="100"/>
    </row>
    <row r="139" spans="1:31" s="97" customFormat="1" ht="20.149999999999999" customHeight="1" x14ac:dyDescent="0.3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07">
        <v>136</v>
      </c>
      <c r="O139" s="113"/>
      <c r="P139" s="112"/>
      <c r="Q139" s="112"/>
      <c r="R139" s="112"/>
      <c r="S139" s="114"/>
      <c r="T139" s="92">
        <f t="shared" si="12"/>
        <v>0</v>
      </c>
      <c r="U139" s="112"/>
      <c r="V139" s="114"/>
      <c r="W139" s="92">
        <f t="shared" si="13"/>
        <v>0</v>
      </c>
      <c r="X139" s="92">
        <f t="shared" si="14"/>
        <v>0</v>
      </c>
      <c r="Y139" s="92">
        <f t="shared" si="15"/>
        <v>0</v>
      </c>
      <c r="Z139" s="93"/>
      <c r="AA139" s="94"/>
      <c r="AB139" s="109"/>
      <c r="AC139" s="109"/>
      <c r="AD139" s="109"/>
      <c r="AE139" s="100"/>
    </row>
    <row r="140" spans="1:31" s="97" customFormat="1" ht="20.149999999999999" customHeight="1" x14ac:dyDescent="0.3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07">
        <v>137</v>
      </c>
      <c r="O140" s="113"/>
      <c r="P140" s="112"/>
      <c r="Q140" s="112"/>
      <c r="R140" s="112"/>
      <c r="S140" s="114"/>
      <c r="T140" s="92">
        <f t="shared" si="12"/>
        <v>0</v>
      </c>
      <c r="U140" s="112"/>
      <c r="V140" s="114"/>
      <c r="W140" s="92">
        <f t="shared" si="13"/>
        <v>0</v>
      </c>
      <c r="X140" s="92">
        <f t="shared" si="14"/>
        <v>0</v>
      </c>
      <c r="Y140" s="92">
        <f t="shared" si="15"/>
        <v>0</v>
      </c>
      <c r="Z140" s="93"/>
      <c r="AA140" s="94"/>
      <c r="AB140" s="109"/>
      <c r="AC140" s="109"/>
      <c r="AD140" s="109"/>
      <c r="AE140" s="100"/>
    </row>
    <row r="141" spans="1:31" s="97" customFormat="1" ht="20.149999999999999" customHeight="1" x14ac:dyDescent="0.3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07">
        <v>138</v>
      </c>
      <c r="O141" s="113"/>
      <c r="P141" s="112"/>
      <c r="Q141" s="112"/>
      <c r="R141" s="112"/>
      <c r="S141" s="114"/>
      <c r="T141" s="92">
        <f t="shared" si="12"/>
        <v>0</v>
      </c>
      <c r="U141" s="112"/>
      <c r="V141" s="114"/>
      <c r="W141" s="92">
        <f t="shared" si="13"/>
        <v>0</v>
      </c>
      <c r="X141" s="92">
        <f t="shared" si="14"/>
        <v>0</v>
      </c>
      <c r="Y141" s="92">
        <f t="shared" si="15"/>
        <v>0</v>
      </c>
      <c r="Z141" s="93"/>
      <c r="AA141" s="94"/>
      <c r="AB141" s="109"/>
      <c r="AC141" s="109"/>
      <c r="AD141" s="109"/>
      <c r="AE141" s="100"/>
    </row>
    <row r="142" spans="1:31" s="97" customFormat="1" ht="20.149999999999999" customHeight="1" x14ac:dyDescent="0.3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07">
        <v>139</v>
      </c>
      <c r="O142" s="113"/>
      <c r="P142" s="112"/>
      <c r="Q142" s="112"/>
      <c r="R142" s="112"/>
      <c r="S142" s="114"/>
      <c r="T142" s="92">
        <f t="shared" si="12"/>
        <v>0</v>
      </c>
      <c r="U142" s="112"/>
      <c r="V142" s="114"/>
      <c r="W142" s="92">
        <f t="shared" si="13"/>
        <v>0</v>
      </c>
      <c r="X142" s="92">
        <f t="shared" si="14"/>
        <v>0</v>
      </c>
      <c r="Y142" s="92">
        <f t="shared" si="15"/>
        <v>0</v>
      </c>
      <c r="Z142" s="93"/>
      <c r="AA142" s="94"/>
      <c r="AB142" s="109"/>
      <c r="AC142" s="109"/>
      <c r="AD142" s="109"/>
      <c r="AE142" s="100"/>
    </row>
    <row r="143" spans="1:31" s="97" customFormat="1" ht="20.149999999999999" customHeight="1" x14ac:dyDescent="0.3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07">
        <v>140</v>
      </c>
      <c r="O143" s="113"/>
      <c r="P143" s="112"/>
      <c r="Q143" s="112"/>
      <c r="R143" s="112"/>
      <c r="S143" s="114"/>
      <c r="T143" s="92">
        <f t="shared" si="12"/>
        <v>0</v>
      </c>
      <c r="U143" s="112"/>
      <c r="V143" s="114"/>
      <c r="W143" s="92">
        <f t="shared" si="13"/>
        <v>0</v>
      </c>
      <c r="X143" s="92">
        <f t="shared" si="14"/>
        <v>0</v>
      </c>
      <c r="Y143" s="92">
        <f t="shared" si="15"/>
        <v>0</v>
      </c>
      <c r="Z143" s="93"/>
      <c r="AA143" s="94"/>
      <c r="AB143" s="109"/>
      <c r="AC143" s="109"/>
      <c r="AD143" s="109"/>
      <c r="AE143" s="100"/>
    </row>
    <row r="144" spans="1:31" s="97" customFormat="1" ht="20.149999999999999" customHeight="1" x14ac:dyDescent="0.3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07">
        <v>141</v>
      </c>
      <c r="O144" s="113"/>
      <c r="P144" s="112"/>
      <c r="Q144" s="112"/>
      <c r="R144" s="112"/>
      <c r="S144" s="114"/>
      <c r="T144" s="92">
        <f t="shared" si="12"/>
        <v>0</v>
      </c>
      <c r="U144" s="112"/>
      <c r="V144" s="114"/>
      <c r="W144" s="92">
        <f t="shared" si="13"/>
        <v>0</v>
      </c>
      <c r="X144" s="92">
        <f t="shared" si="14"/>
        <v>0</v>
      </c>
      <c r="Y144" s="92">
        <f t="shared" si="15"/>
        <v>0</v>
      </c>
      <c r="Z144" s="93"/>
      <c r="AA144" s="94"/>
      <c r="AB144" s="109"/>
      <c r="AC144" s="109"/>
      <c r="AD144" s="109"/>
      <c r="AE144" s="100"/>
    </row>
    <row r="145" spans="1:31" s="97" customFormat="1" ht="20.149999999999999" customHeight="1" x14ac:dyDescent="0.3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07">
        <v>142</v>
      </c>
      <c r="O145" s="113"/>
      <c r="P145" s="112"/>
      <c r="Q145" s="112"/>
      <c r="R145" s="112"/>
      <c r="S145" s="114"/>
      <c r="T145" s="92">
        <f t="shared" si="12"/>
        <v>0</v>
      </c>
      <c r="U145" s="112"/>
      <c r="V145" s="114"/>
      <c r="W145" s="92">
        <f t="shared" si="13"/>
        <v>0</v>
      </c>
      <c r="X145" s="92">
        <f t="shared" si="14"/>
        <v>0</v>
      </c>
      <c r="Y145" s="92">
        <f t="shared" si="15"/>
        <v>0</v>
      </c>
      <c r="Z145" s="93"/>
      <c r="AA145" s="94"/>
      <c r="AB145" s="109"/>
      <c r="AC145" s="109"/>
      <c r="AD145" s="109"/>
      <c r="AE145" s="100"/>
    </row>
    <row r="146" spans="1:31" s="97" customFormat="1" ht="20.149999999999999" customHeight="1" x14ac:dyDescent="0.3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07">
        <v>143</v>
      </c>
      <c r="O146" s="113"/>
      <c r="P146" s="112"/>
      <c r="Q146" s="112"/>
      <c r="R146" s="112"/>
      <c r="S146" s="114"/>
      <c r="T146" s="92">
        <f t="shared" si="12"/>
        <v>0</v>
      </c>
      <c r="U146" s="112"/>
      <c r="V146" s="114"/>
      <c r="W146" s="92">
        <f t="shared" si="13"/>
        <v>0</v>
      </c>
      <c r="X146" s="92">
        <f t="shared" si="14"/>
        <v>0</v>
      </c>
      <c r="Y146" s="92">
        <f t="shared" si="15"/>
        <v>0</v>
      </c>
      <c r="Z146" s="93"/>
      <c r="AA146" s="94"/>
      <c r="AB146" s="109"/>
      <c r="AC146" s="109"/>
      <c r="AD146" s="109"/>
      <c r="AE146" s="100"/>
    </row>
    <row r="147" spans="1:31" s="97" customFormat="1" ht="20.149999999999999" customHeight="1" x14ac:dyDescent="0.3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07">
        <v>144</v>
      </c>
      <c r="O147" s="113"/>
      <c r="P147" s="112"/>
      <c r="Q147" s="112"/>
      <c r="R147" s="112"/>
      <c r="S147" s="114"/>
      <c r="T147" s="92">
        <f t="shared" si="12"/>
        <v>0</v>
      </c>
      <c r="U147" s="112"/>
      <c r="V147" s="114"/>
      <c r="W147" s="92">
        <f t="shared" si="13"/>
        <v>0</v>
      </c>
      <c r="X147" s="92">
        <f t="shared" si="14"/>
        <v>0</v>
      </c>
      <c r="Y147" s="92">
        <f t="shared" si="15"/>
        <v>0</v>
      </c>
      <c r="Z147" s="93"/>
      <c r="AA147" s="94"/>
      <c r="AB147" s="109"/>
      <c r="AC147" s="109"/>
      <c r="AD147" s="109"/>
      <c r="AE147" s="100"/>
    </row>
    <row r="148" spans="1:31" s="97" customFormat="1" ht="20.149999999999999" customHeight="1" x14ac:dyDescent="0.3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07">
        <v>145</v>
      </c>
      <c r="O148" s="113"/>
      <c r="P148" s="112"/>
      <c r="Q148" s="112"/>
      <c r="R148" s="112"/>
      <c r="S148" s="114"/>
      <c r="T148" s="92">
        <f t="shared" si="12"/>
        <v>0</v>
      </c>
      <c r="U148" s="112"/>
      <c r="V148" s="114"/>
      <c r="W148" s="92">
        <f t="shared" si="13"/>
        <v>0</v>
      </c>
      <c r="X148" s="92">
        <f t="shared" si="14"/>
        <v>0</v>
      </c>
      <c r="Y148" s="92">
        <f t="shared" si="15"/>
        <v>0</v>
      </c>
      <c r="Z148" s="93"/>
      <c r="AA148" s="94"/>
      <c r="AB148" s="109"/>
      <c r="AC148" s="109"/>
      <c r="AD148" s="109"/>
      <c r="AE148" s="100"/>
    </row>
    <row r="149" spans="1:31" s="97" customFormat="1" ht="20.149999999999999" customHeight="1" x14ac:dyDescent="0.3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07">
        <v>146</v>
      </c>
      <c r="O149" s="113"/>
      <c r="P149" s="112"/>
      <c r="Q149" s="112"/>
      <c r="R149" s="112"/>
      <c r="S149" s="114"/>
      <c r="T149" s="92">
        <f t="shared" si="12"/>
        <v>0</v>
      </c>
      <c r="U149" s="112"/>
      <c r="V149" s="114"/>
      <c r="W149" s="92">
        <f t="shared" si="13"/>
        <v>0</v>
      </c>
      <c r="X149" s="92">
        <f t="shared" si="14"/>
        <v>0</v>
      </c>
      <c r="Y149" s="92">
        <f t="shared" si="15"/>
        <v>0</v>
      </c>
      <c r="Z149" s="93"/>
      <c r="AA149" s="94"/>
      <c r="AB149" s="109"/>
      <c r="AC149" s="109"/>
      <c r="AD149" s="109"/>
      <c r="AE149" s="100"/>
    </row>
    <row r="150" spans="1:31" s="97" customFormat="1" ht="20.149999999999999" customHeight="1" x14ac:dyDescent="0.3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07">
        <v>147</v>
      </c>
      <c r="O150" s="113"/>
      <c r="P150" s="112"/>
      <c r="Q150" s="112"/>
      <c r="R150" s="112"/>
      <c r="S150" s="114"/>
      <c r="T150" s="92">
        <f t="shared" si="12"/>
        <v>0</v>
      </c>
      <c r="U150" s="112"/>
      <c r="V150" s="114"/>
      <c r="W150" s="92">
        <f t="shared" si="13"/>
        <v>0</v>
      </c>
      <c r="X150" s="92">
        <f t="shared" si="14"/>
        <v>0</v>
      </c>
      <c r="Y150" s="92">
        <f t="shared" si="15"/>
        <v>0</v>
      </c>
      <c r="Z150" s="93"/>
      <c r="AA150" s="94"/>
      <c r="AB150" s="109"/>
      <c r="AC150" s="109"/>
      <c r="AD150" s="109"/>
      <c r="AE150" s="100"/>
    </row>
    <row r="151" spans="1:31" s="97" customFormat="1" ht="20.149999999999999" customHeight="1" x14ac:dyDescent="0.3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07">
        <v>148</v>
      </c>
      <c r="O151" s="113"/>
      <c r="P151" s="112"/>
      <c r="Q151" s="112"/>
      <c r="R151" s="112"/>
      <c r="S151" s="114"/>
      <c r="T151" s="92">
        <f t="shared" si="12"/>
        <v>0</v>
      </c>
      <c r="U151" s="112"/>
      <c r="V151" s="114"/>
      <c r="W151" s="92">
        <f t="shared" si="13"/>
        <v>0</v>
      </c>
      <c r="X151" s="92">
        <f t="shared" si="14"/>
        <v>0</v>
      </c>
      <c r="Y151" s="92">
        <f t="shared" si="15"/>
        <v>0</v>
      </c>
      <c r="Z151" s="93"/>
      <c r="AA151" s="94"/>
      <c r="AB151" s="109"/>
      <c r="AC151" s="109"/>
      <c r="AD151" s="109"/>
      <c r="AE151" s="100"/>
    </row>
    <row r="152" spans="1:31" s="97" customFormat="1" ht="20.149999999999999" customHeight="1" x14ac:dyDescent="0.3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07">
        <v>149</v>
      </c>
      <c r="O152" s="113"/>
      <c r="P152" s="112"/>
      <c r="Q152" s="112"/>
      <c r="R152" s="112"/>
      <c r="S152" s="114"/>
      <c r="T152" s="92">
        <f t="shared" si="12"/>
        <v>0</v>
      </c>
      <c r="U152" s="112"/>
      <c r="V152" s="114"/>
      <c r="W152" s="92">
        <f t="shared" si="13"/>
        <v>0</v>
      </c>
      <c r="X152" s="92">
        <f t="shared" si="14"/>
        <v>0</v>
      </c>
      <c r="Y152" s="92">
        <f t="shared" si="15"/>
        <v>0</v>
      </c>
      <c r="Z152" s="93"/>
      <c r="AA152" s="94"/>
      <c r="AB152" s="109"/>
      <c r="AC152" s="109"/>
      <c r="AD152" s="109"/>
      <c r="AE152" s="100"/>
    </row>
    <row r="153" spans="1:31" s="97" customFormat="1" ht="20.149999999999999" customHeight="1" x14ac:dyDescent="0.3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07">
        <v>150</v>
      </c>
      <c r="O153" s="113"/>
      <c r="P153" s="112"/>
      <c r="Q153" s="112"/>
      <c r="R153" s="112"/>
      <c r="S153" s="114"/>
      <c r="T153" s="92">
        <f t="shared" si="12"/>
        <v>0</v>
      </c>
      <c r="U153" s="112"/>
      <c r="V153" s="114"/>
      <c r="W153" s="92">
        <f t="shared" si="13"/>
        <v>0</v>
      </c>
      <c r="X153" s="92">
        <f t="shared" si="14"/>
        <v>0</v>
      </c>
      <c r="Y153" s="92">
        <f t="shared" si="15"/>
        <v>0</v>
      </c>
      <c r="Z153" s="93"/>
      <c r="AA153" s="94"/>
      <c r="AB153" s="109"/>
      <c r="AC153" s="109"/>
      <c r="AD153" s="109"/>
      <c r="AE153" s="100"/>
    </row>
    <row r="154" spans="1:31" s="97" customFormat="1" ht="20.149999999999999" customHeight="1" x14ac:dyDescent="0.3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07">
        <v>151</v>
      </c>
      <c r="O154" s="113"/>
      <c r="P154" s="112"/>
      <c r="Q154" s="112"/>
      <c r="R154" s="112"/>
      <c r="S154" s="114"/>
      <c r="T154" s="92">
        <f t="shared" si="12"/>
        <v>0</v>
      </c>
      <c r="U154" s="112"/>
      <c r="V154" s="114"/>
      <c r="W154" s="92">
        <f t="shared" si="13"/>
        <v>0</v>
      </c>
      <c r="X154" s="92">
        <f t="shared" si="14"/>
        <v>0</v>
      </c>
      <c r="Y154" s="92">
        <f t="shared" si="15"/>
        <v>0</v>
      </c>
      <c r="Z154" s="93"/>
      <c r="AA154" s="94"/>
      <c r="AB154" s="109"/>
      <c r="AC154" s="109"/>
      <c r="AD154" s="109"/>
      <c r="AE154" s="100"/>
    </row>
    <row r="155" spans="1:31" s="97" customFormat="1" ht="20.149999999999999" customHeight="1" x14ac:dyDescent="0.3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07">
        <v>152</v>
      </c>
      <c r="O155" s="113"/>
      <c r="P155" s="112"/>
      <c r="Q155" s="112"/>
      <c r="R155" s="112"/>
      <c r="S155" s="114"/>
      <c r="T155" s="92">
        <f t="shared" si="12"/>
        <v>0</v>
      </c>
      <c r="U155" s="112"/>
      <c r="V155" s="114"/>
      <c r="W155" s="92">
        <f t="shared" si="13"/>
        <v>0</v>
      </c>
      <c r="X155" s="92">
        <f t="shared" si="14"/>
        <v>0</v>
      </c>
      <c r="Y155" s="92">
        <f t="shared" si="15"/>
        <v>0</v>
      </c>
      <c r="Z155" s="93"/>
      <c r="AA155" s="94"/>
      <c r="AB155" s="109"/>
      <c r="AC155" s="109"/>
      <c r="AD155" s="109"/>
      <c r="AE155" s="100"/>
    </row>
    <row r="156" spans="1:31" s="97" customFormat="1" ht="20.149999999999999" customHeight="1" x14ac:dyDescent="0.3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07">
        <v>153</v>
      </c>
      <c r="O156" s="113"/>
      <c r="P156" s="112"/>
      <c r="Q156" s="112"/>
      <c r="R156" s="112"/>
      <c r="S156" s="114"/>
      <c r="T156" s="92">
        <f t="shared" si="12"/>
        <v>0</v>
      </c>
      <c r="U156" s="112"/>
      <c r="V156" s="114"/>
      <c r="W156" s="92">
        <f t="shared" si="13"/>
        <v>0</v>
      </c>
      <c r="X156" s="92">
        <f t="shared" si="14"/>
        <v>0</v>
      </c>
      <c r="Y156" s="92">
        <f t="shared" si="15"/>
        <v>0</v>
      </c>
      <c r="Z156" s="93"/>
      <c r="AA156" s="94"/>
      <c r="AB156" s="109"/>
      <c r="AC156" s="109"/>
      <c r="AD156" s="109"/>
      <c r="AE156" s="100"/>
    </row>
    <row r="157" spans="1:31" s="97" customFormat="1" ht="20.149999999999999" customHeight="1" x14ac:dyDescent="0.3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07">
        <v>154</v>
      </c>
      <c r="O157" s="113"/>
      <c r="P157" s="112"/>
      <c r="Q157" s="112"/>
      <c r="R157" s="112"/>
      <c r="S157" s="114"/>
      <c r="T157" s="92">
        <f t="shared" si="12"/>
        <v>0</v>
      </c>
      <c r="U157" s="112"/>
      <c r="V157" s="114"/>
      <c r="W157" s="92">
        <f t="shared" si="13"/>
        <v>0</v>
      </c>
      <c r="X157" s="92">
        <f t="shared" si="14"/>
        <v>0</v>
      </c>
      <c r="Y157" s="92">
        <f t="shared" si="15"/>
        <v>0</v>
      </c>
      <c r="Z157" s="93"/>
      <c r="AA157" s="94"/>
      <c r="AB157" s="109"/>
      <c r="AC157" s="109"/>
      <c r="AD157" s="109"/>
      <c r="AE157" s="100"/>
    </row>
    <row r="158" spans="1:31" s="97" customFormat="1" ht="20.149999999999999" customHeight="1" x14ac:dyDescent="0.3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07">
        <v>155</v>
      </c>
      <c r="O158" s="113"/>
      <c r="P158" s="112"/>
      <c r="Q158" s="112"/>
      <c r="R158" s="112"/>
      <c r="S158" s="114"/>
      <c r="T158" s="92">
        <f t="shared" si="12"/>
        <v>0</v>
      </c>
      <c r="U158" s="112"/>
      <c r="V158" s="114"/>
      <c r="W158" s="92">
        <f t="shared" si="13"/>
        <v>0</v>
      </c>
      <c r="X158" s="92">
        <f t="shared" si="14"/>
        <v>0</v>
      </c>
      <c r="Y158" s="92">
        <f t="shared" si="15"/>
        <v>0</v>
      </c>
      <c r="Z158" s="93"/>
      <c r="AA158" s="94"/>
      <c r="AB158" s="109"/>
      <c r="AC158" s="109"/>
      <c r="AD158" s="109"/>
      <c r="AE158" s="100"/>
    </row>
    <row r="159" spans="1:31" s="97" customFormat="1" ht="20.149999999999999" customHeight="1" x14ac:dyDescent="0.3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07">
        <v>156</v>
      </c>
      <c r="O159" s="113"/>
      <c r="P159" s="112"/>
      <c r="Q159" s="112"/>
      <c r="R159" s="112"/>
      <c r="S159" s="114"/>
      <c r="T159" s="92">
        <f t="shared" si="12"/>
        <v>0</v>
      </c>
      <c r="U159" s="112"/>
      <c r="V159" s="114"/>
      <c r="W159" s="92">
        <f t="shared" si="13"/>
        <v>0</v>
      </c>
      <c r="X159" s="92">
        <f t="shared" si="14"/>
        <v>0</v>
      </c>
      <c r="Y159" s="92">
        <f t="shared" si="15"/>
        <v>0</v>
      </c>
      <c r="Z159" s="93"/>
      <c r="AA159" s="94"/>
      <c r="AB159" s="109"/>
      <c r="AC159" s="109"/>
      <c r="AD159" s="109"/>
      <c r="AE159" s="100"/>
    </row>
    <row r="160" spans="1:31" s="97" customFormat="1" ht="20.149999999999999" customHeight="1" x14ac:dyDescent="0.3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07">
        <v>157</v>
      </c>
      <c r="O160" s="113"/>
      <c r="P160" s="112"/>
      <c r="Q160" s="112"/>
      <c r="R160" s="112"/>
      <c r="S160" s="114"/>
      <c r="T160" s="92">
        <f t="shared" si="12"/>
        <v>0</v>
      </c>
      <c r="U160" s="112"/>
      <c r="V160" s="114"/>
      <c r="W160" s="92">
        <f t="shared" si="13"/>
        <v>0</v>
      </c>
      <c r="X160" s="92">
        <f t="shared" si="14"/>
        <v>0</v>
      </c>
      <c r="Y160" s="92">
        <f t="shared" si="15"/>
        <v>0</v>
      </c>
      <c r="Z160" s="93"/>
      <c r="AA160" s="94"/>
      <c r="AB160" s="109"/>
      <c r="AC160" s="109"/>
      <c r="AD160" s="109"/>
      <c r="AE160" s="100"/>
    </row>
    <row r="161" spans="1:31" s="97" customFormat="1" ht="20.149999999999999" customHeight="1" x14ac:dyDescent="0.3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07">
        <v>158</v>
      </c>
      <c r="O161" s="113"/>
      <c r="P161" s="112"/>
      <c r="Q161" s="112"/>
      <c r="R161" s="112"/>
      <c r="S161" s="114"/>
      <c r="T161" s="92">
        <f t="shared" si="12"/>
        <v>0</v>
      </c>
      <c r="U161" s="112"/>
      <c r="V161" s="114"/>
      <c r="W161" s="92">
        <f t="shared" si="13"/>
        <v>0</v>
      </c>
      <c r="X161" s="92">
        <f t="shared" si="14"/>
        <v>0</v>
      </c>
      <c r="Y161" s="92">
        <f t="shared" si="15"/>
        <v>0</v>
      </c>
      <c r="Z161" s="93"/>
      <c r="AA161" s="94"/>
      <c r="AB161" s="109"/>
      <c r="AC161" s="109"/>
      <c r="AD161" s="109"/>
      <c r="AE161" s="100"/>
    </row>
    <row r="162" spans="1:31" s="97" customFormat="1" ht="20.149999999999999" customHeight="1" x14ac:dyDescent="0.3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07">
        <v>159</v>
      </c>
      <c r="O162" s="113"/>
      <c r="P162" s="112"/>
      <c r="Q162" s="112"/>
      <c r="R162" s="112"/>
      <c r="S162" s="114"/>
      <c r="T162" s="92">
        <f t="shared" si="12"/>
        <v>0</v>
      </c>
      <c r="U162" s="112"/>
      <c r="V162" s="114"/>
      <c r="W162" s="92">
        <f t="shared" si="13"/>
        <v>0</v>
      </c>
      <c r="X162" s="92">
        <f t="shared" si="14"/>
        <v>0</v>
      </c>
      <c r="Y162" s="92">
        <f t="shared" si="15"/>
        <v>0</v>
      </c>
      <c r="Z162" s="93"/>
      <c r="AA162" s="94"/>
      <c r="AB162" s="109"/>
      <c r="AC162" s="109"/>
      <c r="AD162" s="109"/>
      <c r="AE162" s="100"/>
    </row>
    <row r="163" spans="1:31" s="97" customFormat="1" ht="20.149999999999999" customHeight="1" x14ac:dyDescent="0.3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07">
        <v>160</v>
      </c>
      <c r="O163" s="113"/>
      <c r="P163" s="112"/>
      <c r="Q163" s="112"/>
      <c r="R163" s="112"/>
      <c r="S163" s="114"/>
      <c r="T163" s="92">
        <f t="shared" si="12"/>
        <v>0</v>
      </c>
      <c r="U163" s="112"/>
      <c r="V163" s="114"/>
      <c r="W163" s="92">
        <f t="shared" si="13"/>
        <v>0</v>
      </c>
      <c r="X163" s="92">
        <f t="shared" si="14"/>
        <v>0</v>
      </c>
      <c r="Y163" s="92">
        <f t="shared" si="15"/>
        <v>0</v>
      </c>
      <c r="Z163" s="93"/>
      <c r="AA163" s="94"/>
      <c r="AB163" s="109"/>
      <c r="AC163" s="109"/>
      <c r="AD163" s="109"/>
      <c r="AE163" s="100"/>
    </row>
    <row r="164" spans="1:31" s="97" customFormat="1" ht="20.149999999999999" customHeight="1" x14ac:dyDescent="0.3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07">
        <v>161</v>
      </c>
      <c r="O164" s="113"/>
      <c r="P164" s="112"/>
      <c r="Q164" s="112"/>
      <c r="R164" s="112"/>
      <c r="S164" s="114"/>
      <c r="T164" s="92">
        <f t="shared" si="12"/>
        <v>0</v>
      </c>
      <c r="U164" s="112"/>
      <c r="V164" s="114"/>
      <c r="W164" s="92">
        <f t="shared" si="13"/>
        <v>0</v>
      </c>
      <c r="X164" s="92">
        <f t="shared" si="14"/>
        <v>0</v>
      </c>
      <c r="Y164" s="92">
        <f t="shared" si="15"/>
        <v>0</v>
      </c>
      <c r="Z164" s="93"/>
      <c r="AA164" s="94"/>
      <c r="AB164" s="109"/>
      <c r="AC164" s="109"/>
      <c r="AD164" s="109"/>
      <c r="AE164" s="100"/>
    </row>
    <row r="165" spans="1:31" s="97" customFormat="1" ht="20.149999999999999" customHeight="1" x14ac:dyDescent="0.3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07">
        <v>162</v>
      </c>
      <c r="O165" s="113"/>
      <c r="P165" s="112"/>
      <c r="Q165" s="112"/>
      <c r="R165" s="112"/>
      <c r="S165" s="114"/>
      <c r="T165" s="92">
        <f t="shared" si="12"/>
        <v>0</v>
      </c>
      <c r="U165" s="112"/>
      <c r="V165" s="114"/>
      <c r="W165" s="92">
        <f t="shared" si="13"/>
        <v>0</v>
      </c>
      <c r="X165" s="92">
        <f t="shared" si="14"/>
        <v>0</v>
      </c>
      <c r="Y165" s="92">
        <f t="shared" si="15"/>
        <v>0</v>
      </c>
      <c r="Z165" s="93"/>
      <c r="AA165" s="94"/>
      <c r="AB165" s="109"/>
      <c r="AC165" s="109"/>
      <c r="AD165" s="109"/>
      <c r="AE165" s="100"/>
    </row>
    <row r="166" spans="1:31" s="97" customFormat="1" ht="20.149999999999999" customHeight="1" x14ac:dyDescent="0.3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07">
        <v>163</v>
      </c>
      <c r="O166" s="113"/>
      <c r="P166" s="112"/>
      <c r="Q166" s="112"/>
      <c r="R166" s="112"/>
      <c r="S166" s="114"/>
      <c r="T166" s="92">
        <f t="shared" si="12"/>
        <v>0</v>
      </c>
      <c r="U166" s="112"/>
      <c r="V166" s="114"/>
      <c r="W166" s="92">
        <f t="shared" si="13"/>
        <v>0</v>
      </c>
      <c r="X166" s="92">
        <f t="shared" si="14"/>
        <v>0</v>
      </c>
      <c r="Y166" s="92">
        <f t="shared" si="15"/>
        <v>0</v>
      </c>
      <c r="Z166" s="93"/>
      <c r="AA166" s="94"/>
      <c r="AB166" s="109"/>
      <c r="AC166" s="109"/>
      <c r="AD166" s="109"/>
      <c r="AE166" s="100"/>
    </row>
    <row r="167" spans="1:31" s="97" customFormat="1" ht="20.149999999999999" customHeight="1" x14ac:dyDescent="0.3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07">
        <v>164</v>
      </c>
      <c r="O167" s="113"/>
      <c r="P167" s="112"/>
      <c r="Q167" s="112"/>
      <c r="R167" s="112"/>
      <c r="S167" s="114"/>
      <c r="T167" s="92">
        <f t="shared" si="12"/>
        <v>0</v>
      </c>
      <c r="U167" s="112"/>
      <c r="V167" s="114"/>
      <c r="W167" s="92">
        <f t="shared" si="13"/>
        <v>0</v>
      </c>
      <c r="X167" s="92">
        <f t="shared" si="14"/>
        <v>0</v>
      </c>
      <c r="Y167" s="92">
        <f t="shared" si="15"/>
        <v>0</v>
      </c>
      <c r="Z167" s="93"/>
      <c r="AA167" s="94"/>
      <c r="AB167" s="109"/>
      <c r="AC167" s="109"/>
      <c r="AD167" s="109"/>
      <c r="AE167" s="100"/>
    </row>
    <row r="168" spans="1:31" s="97" customFormat="1" ht="20.149999999999999" customHeight="1" x14ac:dyDescent="0.3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07">
        <v>165</v>
      </c>
      <c r="O168" s="113"/>
      <c r="P168" s="112"/>
      <c r="Q168" s="112"/>
      <c r="R168" s="112"/>
      <c r="S168" s="114"/>
      <c r="T168" s="92">
        <f t="shared" si="12"/>
        <v>0</v>
      </c>
      <c r="U168" s="112"/>
      <c r="V168" s="114"/>
      <c r="W168" s="92">
        <f t="shared" si="13"/>
        <v>0</v>
      </c>
      <c r="X168" s="92">
        <f t="shared" si="14"/>
        <v>0</v>
      </c>
      <c r="Y168" s="92">
        <f t="shared" si="15"/>
        <v>0</v>
      </c>
      <c r="Z168" s="93"/>
      <c r="AA168" s="94"/>
      <c r="AB168" s="109"/>
      <c r="AC168" s="109"/>
      <c r="AD168" s="109"/>
      <c r="AE168" s="100"/>
    </row>
    <row r="169" spans="1:31" s="97" customFormat="1" ht="20.149999999999999" customHeight="1" x14ac:dyDescent="0.3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07">
        <v>166</v>
      </c>
      <c r="O169" s="113"/>
      <c r="P169" s="112"/>
      <c r="Q169" s="112"/>
      <c r="R169" s="112"/>
      <c r="S169" s="114"/>
      <c r="T169" s="92">
        <f t="shared" si="12"/>
        <v>0</v>
      </c>
      <c r="U169" s="112"/>
      <c r="V169" s="114"/>
      <c r="W169" s="92">
        <f t="shared" si="13"/>
        <v>0</v>
      </c>
      <c r="X169" s="92">
        <f t="shared" si="14"/>
        <v>0</v>
      </c>
      <c r="Y169" s="92">
        <f t="shared" si="15"/>
        <v>0</v>
      </c>
      <c r="Z169" s="93"/>
      <c r="AA169" s="94"/>
      <c r="AB169" s="109"/>
      <c r="AC169" s="109"/>
      <c r="AD169" s="109"/>
      <c r="AE169" s="100"/>
    </row>
    <row r="170" spans="1:31" s="97" customFormat="1" ht="20.149999999999999" customHeight="1" x14ac:dyDescent="0.3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07">
        <v>167</v>
      </c>
      <c r="O170" s="113"/>
      <c r="P170" s="112"/>
      <c r="Q170" s="112"/>
      <c r="R170" s="112"/>
      <c r="S170" s="114"/>
      <c r="T170" s="92">
        <f t="shared" si="12"/>
        <v>0</v>
      </c>
      <c r="U170" s="112"/>
      <c r="V170" s="114"/>
      <c r="W170" s="92">
        <f t="shared" si="13"/>
        <v>0</v>
      </c>
      <c r="X170" s="92">
        <f t="shared" si="14"/>
        <v>0</v>
      </c>
      <c r="Y170" s="92">
        <f t="shared" si="15"/>
        <v>0</v>
      </c>
      <c r="Z170" s="93"/>
      <c r="AA170" s="94"/>
      <c r="AB170" s="109"/>
      <c r="AC170" s="109"/>
      <c r="AD170" s="109"/>
      <c r="AE170" s="100"/>
    </row>
    <row r="171" spans="1:31" s="97" customFormat="1" ht="20.149999999999999" customHeight="1" x14ac:dyDescent="0.3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07">
        <v>168</v>
      </c>
      <c r="O171" s="113"/>
      <c r="P171" s="112"/>
      <c r="Q171" s="112"/>
      <c r="R171" s="112"/>
      <c r="S171" s="114"/>
      <c r="T171" s="92">
        <f t="shared" si="12"/>
        <v>0</v>
      </c>
      <c r="U171" s="112"/>
      <c r="V171" s="114"/>
      <c r="W171" s="92">
        <f t="shared" si="13"/>
        <v>0</v>
      </c>
      <c r="X171" s="92">
        <f t="shared" si="14"/>
        <v>0</v>
      </c>
      <c r="Y171" s="92">
        <f t="shared" si="15"/>
        <v>0</v>
      </c>
      <c r="Z171" s="93"/>
      <c r="AA171" s="94"/>
      <c r="AB171" s="109"/>
      <c r="AC171" s="109"/>
      <c r="AD171" s="109"/>
      <c r="AE171" s="100"/>
    </row>
    <row r="172" spans="1:31" s="97" customFormat="1" ht="20.149999999999999" customHeight="1" x14ac:dyDescent="0.3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07">
        <v>169</v>
      </c>
      <c r="O172" s="113"/>
      <c r="P172" s="112"/>
      <c r="Q172" s="112"/>
      <c r="R172" s="112"/>
      <c r="S172" s="114"/>
      <c r="T172" s="92">
        <f t="shared" si="12"/>
        <v>0</v>
      </c>
      <c r="U172" s="112"/>
      <c r="V172" s="114"/>
      <c r="W172" s="92">
        <f t="shared" si="13"/>
        <v>0</v>
      </c>
      <c r="X172" s="92">
        <f t="shared" si="14"/>
        <v>0</v>
      </c>
      <c r="Y172" s="92">
        <f t="shared" si="15"/>
        <v>0</v>
      </c>
      <c r="Z172" s="93"/>
      <c r="AA172" s="94"/>
      <c r="AB172" s="109"/>
      <c r="AC172" s="109"/>
      <c r="AD172" s="109"/>
      <c r="AE172" s="100"/>
    </row>
    <row r="173" spans="1:31" s="97" customFormat="1" ht="20.149999999999999" customHeight="1" x14ac:dyDescent="0.3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07">
        <v>170</v>
      </c>
      <c r="O173" s="113"/>
      <c r="P173" s="112"/>
      <c r="Q173" s="112"/>
      <c r="R173" s="112"/>
      <c r="S173" s="114"/>
      <c r="T173" s="92">
        <f t="shared" si="12"/>
        <v>0</v>
      </c>
      <c r="U173" s="112"/>
      <c r="V173" s="114"/>
      <c r="W173" s="92">
        <f t="shared" si="13"/>
        <v>0</v>
      </c>
      <c r="X173" s="92">
        <f t="shared" si="14"/>
        <v>0</v>
      </c>
      <c r="Y173" s="92">
        <f t="shared" si="15"/>
        <v>0</v>
      </c>
      <c r="Z173" s="93"/>
      <c r="AA173" s="94"/>
      <c r="AB173" s="109"/>
      <c r="AC173" s="109"/>
      <c r="AD173" s="109"/>
      <c r="AE173" s="100"/>
    </row>
    <row r="174" spans="1:31" s="97" customFormat="1" ht="20.149999999999999" customHeight="1" x14ac:dyDescent="0.3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07">
        <v>171</v>
      </c>
      <c r="O174" s="113"/>
      <c r="P174" s="112"/>
      <c r="Q174" s="112"/>
      <c r="R174" s="112"/>
      <c r="S174" s="114"/>
      <c r="T174" s="92">
        <f t="shared" si="12"/>
        <v>0</v>
      </c>
      <c r="U174" s="112"/>
      <c r="V174" s="114"/>
      <c r="W174" s="92">
        <f t="shared" si="13"/>
        <v>0</v>
      </c>
      <c r="X174" s="92">
        <f t="shared" si="14"/>
        <v>0</v>
      </c>
      <c r="Y174" s="92">
        <f t="shared" si="15"/>
        <v>0</v>
      </c>
      <c r="Z174" s="93"/>
      <c r="AA174" s="94"/>
      <c r="AB174" s="109"/>
      <c r="AC174" s="109"/>
      <c r="AD174" s="109"/>
      <c r="AE174" s="100"/>
    </row>
    <row r="175" spans="1:31" s="97" customFormat="1" ht="20.149999999999999" customHeight="1" x14ac:dyDescent="0.3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07">
        <v>172</v>
      </c>
      <c r="O175" s="113"/>
      <c r="P175" s="112"/>
      <c r="Q175" s="112"/>
      <c r="R175" s="112"/>
      <c r="S175" s="114"/>
      <c r="T175" s="92">
        <f t="shared" si="12"/>
        <v>0</v>
      </c>
      <c r="U175" s="112"/>
      <c r="V175" s="114"/>
      <c r="W175" s="92">
        <f t="shared" si="13"/>
        <v>0</v>
      </c>
      <c r="X175" s="92">
        <f t="shared" si="14"/>
        <v>0</v>
      </c>
      <c r="Y175" s="92">
        <f t="shared" si="15"/>
        <v>0</v>
      </c>
      <c r="Z175" s="93"/>
      <c r="AA175" s="94"/>
      <c r="AB175" s="109"/>
      <c r="AC175" s="109"/>
      <c r="AD175" s="109"/>
      <c r="AE175" s="100"/>
    </row>
    <row r="176" spans="1:31" s="97" customFormat="1" ht="20.149999999999999" customHeight="1" x14ac:dyDescent="0.3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07">
        <v>173</v>
      </c>
      <c r="O176" s="113"/>
      <c r="P176" s="112"/>
      <c r="Q176" s="112"/>
      <c r="R176" s="112"/>
      <c r="S176" s="114"/>
      <c r="T176" s="92">
        <f t="shared" si="12"/>
        <v>0</v>
      </c>
      <c r="U176" s="112"/>
      <c r="V176" s="114"/>
      <c r="W176" s="92">
        <f t="shared" si="13"/>
        <v>0</v>
      </c>
      <c r="X176" s="92">
        <f t="shared" si="14"/>
        <v>0</v>
      </c>
      <c r="Y176" s="92">
        <f t="shared" si="15"/>
        <v>0</v>
      </c>
      <c r="Z176" s="93"/>
      <c r="AA176" s="94"/>
      <c r="AB176" s="109"/>
      <c r="AC176" s="109"/>
      <c r="AD176" s="109"/>
      <c r="AE176" s="100"/>
    </row>
    <row r="177" spans="1:31" s="97" customFormat="1" ht="20.149999999999999" customHeight="1" x14ac:dyDescent="0.3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07">
        <v>174</v>
      </c>
      <c r="O177" s="113"/>
      <c r="P177" s="112"/>
      <c r="Q177" s="112"/>
      <c r="R177" s="112"/>
      <c r="S177" s="114"/>
      <c r="T177" s="92">
        <f t="shared" si="12"/>
        <v>0</v>
      </c>
      <c r="U177" s="112"/>
      <c r="V177" s="114"/>
      <c r="W177" s="92">
        <f t="shared" si="13"/>
        <v>0</v>
      </c>
      <c r="X177" s="92">
        <f t="shared" si="14"/>
        <v>0</v>
      </c>
      <c r="Y177" s="92">
        <f t="shared" si="15"/>
        <v>0</v>
      </c>
      <c r="Z177" s="93"/>
      <c r="AA177" s="94"/>
      <c r="AB177" s="109"/>
      <c r="AC177" s="109"/>
      <c r="AD177" s="109"/>
      <c r="AE177" s="100"/>
    </row>
    <row r="178" spans="1:31" s="97" customFormat="1" ht="20.149999999999999" customHeight="1" x14ac:dyDescent="0.3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07">
        <v>175</v>
      </c>
      <c r="O178" s="113"/>
      <c r="P178" s="112"/>
      <c r="Q178" s="112"/>
      <c r="R178" s="112"/>
      <c r="S178" s="114"/>
      <c r="T178" s="92">
        <f t="shared" si="12"/>
        <v>0</v>
      </c>
      <c r="U178" s="112"/>
      <c r="V178" s="114"/>
      <c r="W178" s="92">
        <f t="shared" si="13"/>
        <v>0</v>
      </c>
      <c r="X178" s="92">
        <f t="shared" si="14"/>
        <v>0</v>
      </c>
      <c r="Y178" s="92">
        <f t="shared" si="15"/>
        <v>0</v>
      </c>
      <c r="Z178" s="93"/>
      <c r="AA178" s="94"/>
      <c r="AB178" s="109"/>
      <c r="AC178" s="109"/>
      <c r="AD178" s="109"/>
      <c r="AE178" s="100"/>
    </row>
    <row r="179" spans="1:31" s="97" customFormat="1" ht="20.149999999999999" customHeight="1" x14ac:dyDescent="0.3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07">
        <v>176</v>
      </c>
      <c r="O179" s="113"/>
      <c r="P179" s="112"/>
      <c r="Q179" s="112"/>
      <c r="R179" s="112"/>
      <c r="S179" s="114"/>
      <c r="T179" s="92">
        <f t="shared" si="12"/>
        <v>0</v>
      </c>
      <c r="U179" s="112"/>
      <c r="V179" s="114"/>
      <c r="W179" s="92">
        <f t="shared" si="13"/>
        <v>0</v>
      </c>
      <c r="X179" s="92">
        <f t="shared" si="14"/>
        <v>0</v>
      </c>
      <c r="Y179" s="92">
        <f t="shared" si="15"/>
        <v>0</v>
      </c>
      <c r="Z179" s="93"/>
      <c r="AA179" s="94"/>
      <c r="AB179" s="109"/>
      <c r="AC179" s="109"/>
      <c r="AD179" s="109"/>
      <c r="AE179" s="100"/>
    </row>
    <row r="180" spans="1:31" s="97" customFormat="1" ht="20.149999999999999" customHeight="1" x14ac:dyDescent="0.3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07">
        <v>177</v>
      </c>
      <c r="O180" s="113"/>
      <c r="P180" s="112"/>
      <c r="Q180" s="112"/>
      <c r="R180" s="112"/>
      <c r="S180" s="114"/>
      <c r="T180" s="92">
        <f t="shared" si="12"/>
        <v>0</v>
      </c>
      <c r="U180" s="112"/>
      <c r="V180" s="114"/>
      <c r="W180" s="92">
        <f t="shared" si="13"/>
        <v>0</v>
      </c>
      <c r="X180" s="92">
        <f t="shared" si="14"/>
        <v>0</v>
      </c>
      <c r="Y180" s="92">
        <f t="shared" si="15"/>
        <v>0</v>
      </c>
      <c r="Z180" s="93"/>
      <c r="AA180" s="94"/>
      <c r="AB180" s="109"/>
      <c r="AC180" s="109"/>
      <c r="AD180" s="109"/>
      <c r="AE180" s="100"/>
    </row>
    <row r="181" spans="1:31" s="97" customFormat="1" ht="20.149999999999999" customHeight="1" x14ac:dyDescent="0.3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07">
        <v>178</v>
      </c>
      <c r="O181" s="113"/>
      <c r="P181" s="112"/>
      <c r="Q181" s="112"/>
      <c r="R181" s="112"/>
      <c r="S181" s="114"/>
      <c r="T181" s="92">
        <f t="shared" si="12"/>
        <v>0</v>
      </c>
      <c r="U181" s="112"/>
      <c r="V181" s="114"/>
      <c r="W181" s="92">
        <f t="shared" si="13"/>
        <v>0</v>
      </c>
      <c r="X181" s="92">
        <f t="shared" si="14"/>
        <v>0</v>
      </c>
      <c r="Y181" s="92">
        <f t="shared" si="15"/>
        <v>0</v>
      </c>
      <c r="Z181" s="93"/>
      <c r="AA181" s="94"/>
      <c r="AB181" s="109"/>
      <c r="AC181" s="109"/>
      <c r="AD181" s="109"/>
      <c r="AE181" s="100"/>
    </row>
    <row r="182" spans="1:31" s="97" customFormat="1" ht="20.149999999999999" customHeight="1" x14ac:dyDescent="0.3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07">
        <v>179</v>
      </c>
      <c r="O182" s="113"/>
      <c r="P182" s="112"/>
      <c r="Q182" s="112"/>
      <c r="R182" s="112"/>
      <c r="S182" s="114"/>
      <c r="T182" s="92">
        <f t="shared" si="12"/>
        <v>0</v>
      </c>
      <c r="U182" s="112"/>
      <c r="V182" s="114"/>
      <c r="W182" s="92">
        <f t="shared" si="13"/>
        <v>0</v>
      </c>
      <c r="X182" s="92">
        <f t="shared" si="14"/>
        <v>0</v>
      </c>
      <c r="Y182" s="92">
        <f t="shared" si="15"/>
        <v>0</v>
      </c>
      <c r="Z182" s="93"/>
      <c r="AA182" s="94"/>
      <c r="AB182" s="109"/>
      <c r="AC182" s="109"/>
      <c r="AD182" s="109"/>
      <c r="AE182" s="100"/>
    </row>
    <row r="183" spans="1:31" s="97" customFormat="1" ht="20.149999999999999" customHeight="1" x14ac:dyDescent="0.3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07">
        <v>180</v>
      </c>
      <c r="O183" s="113"/>
      <c r="P183" s="112"/>
      <c r="Q183" s="112"/>
      <c r="R183" s="112"/>
      <c r="S183" s="114"/>
      <c r="T183" s="92">
        <f t="shared" si="12"/>
        <v>0</v>
      </c>
      <c r="U183" s="112"/>
      <c r="V183" s="114"/>
      <c r="W183" s="92">
        <f t="shared" si="13"/>
        <v>0</v>
      </c>
      <c r="X183" s="92">
        <f t="shared" si="14"/>
        <v>0</v>
      </c>
      <c r="Y183" s="92">
        <f t="shared" si="15"/>
        <v>0</v>
      </c>
      <c r="Z183" s="93"/>
      <c r="AA183" s="94"/>
      <c r="AB183" s="109"/>
      <c r="AC183" s="109"/>
      <c r="AD183" s="109"/>
      <c r="AE183" s="100"/>
    </row>
    <row r="184" spans="1:31" s="97" customFormat="1" ht="20.149999999999999" customHeight="1" x14ac:dyDescent="0.3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07">
        <v>181</v>
      </c>
      <c r="O184" s="113"/>
      <c r="P184" s="112"/>
      <c r="Q184" s="112"/>
      <c r="R184" s="112"/>
      <c r="S184" s="114"/>
      <c r="T184" s="92">
        <f t="shared" si="12"/>
        <v>0</v>
      </c>
      <c r="U184" s="112"/>
      <c r="V184" s="114"/>
      <c r="W184" s="92">
        <f t="shared" si="13"/>
        <v>0</v>
      </c>
      <c r="X184" s="92">
        <f t="shared" si="14"/>
        <v>0</v>
      </c>
      <c r="Y184" s="92">
        <f t="shared" si="15"/>
        <v>0</v>
      </c>
      <c r="Z184" s="93"/>
      <c r="AA184" s="94"/>
      <c r="AB184" s="109"/>
      <c r="AC184" s="109"/>
      <c r="AD184" s="109"/>
      <c r="AE184" s="100"/>
    </row>
    <row r="185" spans="1:31" s="97" customFormat="1" ht="20.149999999999999" customHeight="1" x14ac:dyDescent="0.3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07">
        <v>182</v>
      </c>
      <c r="O185" s="113"/>
      <c r="P185" s="112"/>
      <c r="Q185" s="112"/>
      <c r="R185" s="112"/>
      <c r="S185" s="114"/>
      <c r="T185" s="92">
        <f t="shared" si="12"/>
        <v>0</v>
      </c>
      <c r="U185" s="112"/>
      <c r="V185" s="114"/>
      <c r="W185" s="92">
        <f t="shared" si="13"/>
        <v>0</v>
      </c>
      <c r="X185" s="92">
        <f t="shared" si="14"/>
        <v>0</v>
      </c>
      <c r="Y185" s="92">
        <f t="shared" si="15"/>
        <v>0</v>
      </c>
      <c r="Z185" s="93"/>
      <c r="AA185" s="94"/>
      <c r="AB185" s="109"/>
      <c r="AC185" s="109"/>
      <c r="AD185" s="109"/>
      <c r="AE185" s="100"/>
    </row>
    <row r="186" spans="1:31" s="97" customFormat="1" ht="20.149999999999999" customHeight="1" x14ac:dyDescent="0.3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07">
        <v>183</v>
      </c>
      <c r="O186" s="113"/>
      <c r="P186" s="112"/>
      <c r="Q186" s="112"/>
      <c r="R186" s="112"/>
      <c r="S186" s="114"/>
      <c r="T186" s="92">
        <f t="shared" si="12"/>
        <v>0</v>
      </c>
      <c r="U186" s="112"/>
      <c r="V186" s="114"/>
      <c r="W186" s="92">
        <f t="shared" si="13"/>
        <v>0</v>
      </c>
      <c r="X186" s="92">
        <f t="shared" si="14"/>
        <v>0</v>
      </c>
      <c r="Y186" s="92">
        <f t="shared" si="15"/>
        <v>0</v>
      </c>
      <c r="Z186" s="93"/>
      <c r="AA186" s="94"/>
      <c r="AB186" s="109"/>
      <c r="AC186" s="109"/>
      <c r="AD186" s="109"/>
      <c r="AE186" s="100"/>
    </row>
    <row r="187" spans="1:31" s="97" customFormat="1" ht="20.149999999999999" customHeight="1" x14ac:dyDescent="0.3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07">
        <v>184</v>
      </c>
      <c r="O187" s="113"/>
      <c r="P187" s="112"/>
      <c r="Q187" s="112"/>
      <c r="R187" s="112"/>
      <c r="S187" s="114"/>
      <c r="T187" s="92">
        <f t="shared" si="12"/>
        <v>0</v>
      </c>
      <c r="U187" s="112"/>
      <c r="V187" s="114"/>
      <c r="W187" s="92">
        <f t="shared" si="13"/>
        <v>0</v>
      </c>
      <c r="X187" s="92">
        <f t="shared" si="14"/>
        <v>0</v>
      </c>
      <c r="Y187" s="92">
        <f t="shared" si="15"/>
        <v>0</v>
      </c>
      <c r="Z187" s="93"/>
      <c r="AA187" s="94"/>
      <c r="AB187" s="109"/>
      <c r="AC187" s="109"/>
      <c r="AD187" s="109"/>
      <c r="AE187" s="100"/>
    </row>
    <row r="188" spans="1:31" s="97" customFormat="1" ht="20.149999999999999" customHeight="1" x14ac:dyDescent="0.3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07">
        <v>185</v>
      </c>
      <c r="O188" s="113"/>
      <c r="P188" s="112"/>
      <c r="Q188" s="112"/>
      <c r="R188" s="112"/>
      <c r="S188" s="114"/>
      <c r="T188" s="92">
        <f t="shared" si="12"/>
        <v>0</v>
      </c>
      <c r="U188" s="112"/>
      <c r="V188" s="114"/>
      <c r="W188" s="92">
        <f t="shared" si="13"/>
        <v>0</v>
      </c>
      <c r="X188" s="92">
        <f t="shared" si="14"/>
        <v>0</v>
      </c>
      <c r="Y188" s="92">
        <f t="shared" si="15"/>
        <v>0</v>
      </c>
      <c r="Z188" s="93"/>
      <c r="AA188" s="94"/>
      <c r="AB188" s="109"/>
      <c r="AC188" s="109"/>
      <c r="AD188" s="109"/>
      <c r="AE188" s="100"/>
    </row>
    <row r="189" spans="1:31" s="97" customFormat="1" ht="20.149999999999999" customHeight="1" x14ac:dyDescent="0.3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07">
        <v>186</v>
      </c>
      <c r="O189" s="113"/>
      <c r="P189" s="112"/>
      <c r="Q189" s="112"/>
      <c r="R189" s="112"/>
      <c r="S189" s="114"/>
      <c r="T189" s="92">
        <f t="shared" si="12"/>
        <v>0</v>
      </c>
      <c r="U189" s="112"/>
      <c r="V189" s="114"/>
      <c r="W189" s="92">
        <f t="shared" si="13"/>
        <v>0</v>
      </c>
      <c r="X189" s="92">
        <f t="shared" si="14"/>
        <v>0</v>
      </c>
      <c r="Y189" s="92">
        <f t="shared" si="15"/>
        <v>0</v>
      </c>
      <c r="Z189" s="93"/>
      <c r="AA189" s="94"/>
      <c r="AB189" s="109"/>
      <c r="AC189" s="109"/>
      <c r="AD189" s="109"/>
      <c r="AE189" s="100"/>
    </row>
    <row r="190" spans="1:31" s="97" customFormat="1" ht="20.149999999999999" customHeight="1" x14ac:dyDescent="0.3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07">
        <v>187</v>
      </c>
      <c r="O190" s="113"/>
      <c r="P190" s="112"/>
      <c r="Q190" s="112"/>
      <c r="R190" s="112"/>
      <c r="S190" s="114"/>
      <c r="T190" s="92">
        <f t="shared" si="12"/>
        <v>0</v>
      </c>
      <c r="U190" s="112"/>
      <c r="V190" s="114"/>
      <c r="W190" s="92">
        <f t="shared" si="13"/>
        <v>0</v>
      </c>
      <c r="X190" s="92">
        <f t="shared" si="14"/>
        <v>0</v>
      </c>
      <c r="Y190" s="92">
        <f t="shared" si="15"/>
        <v>0</v>
      </c>
      <c r="Z190" s="93"/>
      <c r="AA190" s="94"/>
      <c r="AB190" s="109"/>
      <c r="AC190" s="109"/>
      <c r="AD190" s="109"/>
      <c r="AE190" s="100"/>
    </row>
    <row r="191" spans="1:31" s="97" customFormat="1" ht="20.149999999999999" customHeight="1" x14ac:dyDescent="0.3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07">
        <v>188</v>
      </c>
      <c r="O191" s="113"/>
      <c r="P191" s="112"/>
      <c r="Q191" s="112"/>
      <c r="R191" s="112"/>
      <c r="S191" s="114"/>
      <c r="T191" s="92">
        <f t="shared" si="12"/>
        <v>0</v>
      </c>
      <c r="U191" s="112"/>
      <c r="V191" s="114"/>
      <c r="W191" s="92">
        <f t="shared" si="13"/>
        <v>0</v>
      </c>
      <c r="X191" s="92">
        <f t="shared" si="14"/>
        <v>0</v>
      </c>
      <c r="Y191" s="92">
        <f t="shared" si="15"/>
        <v>0</v>
      </c>
      <c r="Z191" s="93"/>
      <c r="AA191" s="94"/>
      <c r="AB191" s="109"/>
      <c r="AC191" s="109"/>
      <c r="AD191" s="109"/>
      <c r="AE191" s="100"/>
    </row>
    <row r="192" spans="1:31" s="97" customFormat="1" ht="20.149999999999999" customHeight="1" x14ac:dyDescent="0.3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07">
        <v>189</v>
      </c>
      <c r="O192" s="113"/>
      <c r="P192" s="112"/>
      <c r="Q192" s="112"/>
      <c r="R192" s="112"/>
      <c r="S192" s="114"/>
      <c r="T192" s="92">
        <f t="shared" si="12"/>
        <v>0</v>
      </c>
      <c r="U192" s="112"/>
      <c r="V192" s="114"/>
      <c r="W192" s="92">
        <f t="shared" si="13"/>
        <v>0</v>
      </c>
      <c r="X192" s="92">
        <f t="shared" si="14"/>
        <v>0</v>
      </c>
      <c r="Y192" s="92">
        <f t="shared" si="15"/>
        <v>0</v>
      </c>
      <c r="Z192" s="93"/>
      <c r="AA192" s="94"/>
      <c r="AB192" s="109"/>
      <c r="AC192" s="109"/>
      <c r="AD192" s="109"/>
      <c r="AE192" s="100"/>
    </row>
    <row r="193" spans="1:31" s="97" customFormat="1" ht="20.149999999999999" customHeight="1" x14ac:dyDescent="0.3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07">
        <v>190</v>
      </c>
      <c r="O193" s="113"/>
      <c r="P193" s="112"/>
      <c r="Q193" s="112"/>
      <c r="R193" s="112"/>
      <c r="S193" s="114"/>
      <c r="T193" s="92">
        <f t="shared" si="12"/>
        <v>0</v>
      </c>
      <c r="U193" s="112"/>
      <c r="V193" s="114"/>
      <c r="W193" s="92">
        <f t="shared" si="13"/>
        <v>0</v>
      </c>
      <c r="X193" s="92">
        <f t="shared" si="14"/>
        <v>0</v>
      </c>
      <c r="Y193" s="92">
        <f t="shared" si="15"/>
        <v>0</v>
      </c>
      <c r="Z193" s="93"/>
      <c r="AA193" s="94"/>
      <c r="AB193" s="109"/>
      <c r="AC193" s="109"/>
      <c r="AD193" s="109"/>
      <c r="AE193" s="100"/>
    </row>
    <row r="194" spans="1:31" s="97" customFormat="1" ht="20.149999999999999" customHeight="1" x14ac:dyDescent="0.3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07">
        <v>191</v>
      </c>
      <c r="O194" s="113"/>
      <c r="P194" s="112"/>
      <c r="Q194" s="112"/>
      <c r="R194" s="112"/>
      <c r="S194" s="114"/>
      <c r="T194" s="92">
        <f t="shared" si="12"/>
        <v>0</v>
      </c>
      <c r="U194" s="112"/>
      <c r="V194" s="114"/>
      <c r="W194" s="92">
        <f t="shared" si="13"/>
        <v>0</v>
      </c>
      <c r="X194" s="92">
        <f t="shared" si="14"/>
        <v>0</v>
      </c>
      <c r="Y194" s="92">
        <f t="shared" si="15"/>
        <v>0</v>
      </c>
      <c r="Z194" s="93"/>
      <c r="AA194" s="94"/>
      <c r="AB194" s="109"/>
      <c r="AC194" s="109"/>
      <c r="AD194" s="109"/>
      <c r="AE194" s="100"/>
    </row>
    <row r="195" spans="1:31" s="97" customFormat="1" ht="20.149999999999999" customHeight="1" x14ac:dyDescent="0.3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07">
        <v>192</v>
      </c>
      <c r="O195" s="113"/>
      <c r="P195" s="112"/>
      <c r="Q195" s="112"/>
      <c r="R195" s="112"/>
      <c r="S195" s="114"/>
      <c r="T195" s="92">
        <f t="shared" si="12"/>
        <v>0</v>
      </c>
      <c r="U195" s="112"/>
      <c r="V195" s="114"/>
      <c r="W195" s="92">
        <f t="shared" si="13"/>
        <v>0</v>
      </c>
      <c r="X195" s="92">
        <f t="shared" si="14"/>
        <v>0</v>
      </c>
      <c r="Y195" s="92">
        <f t="shared" si="15"/>
        <v>0</v>
      </c>
      <c r="Z195" s="93"/>
      <c r="AA195" s="94"/>
      <c r="AB195" s="109"/>
      <c r="AC195" s="109"/>
      <c r="AD195" s="109"/>
      <c r="AE195" s="100"/>
    </row>
    <row r="196" spans="1:31" s="97" customFormat="1" ht="20.149999999999999" customHeight="1" x14ac:dyDescent="0.3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07">
        <v>193</v>
      </c>
      <c r="O196" s="113"/>
      <c r="P196" s="112"/>
      <c r="Q196" s="112"/>
      <c r="R196" s="112"/>
      <c r="S196" s="114"/>
      <c r="T196" s="92">
        <f t="shared" si="12"/>
        <v>0</v>
      </c>
      <c r="U196" s="112"/>
      <c r="V196" s="114"/>
      <c r="W196" s="92">
        <f t="shared" si="13"/>
        <v>0</v>
      </c>
      <c r="X196" s="92">
        <f t="shared" si="14"/>
        <v>0</v>
      </c>
      <c r="Y196" s="92">
        <f t="shared" si="15"/>
        <v>0</v>
      </c>
      <c r="Z196" s="93"/>
      <c r="AA196" s="94"/>
      <c r="AB196" s="109"/>
      <c r="AC196" s="109"/>
      <c r="AD196" s="109"/>
      <c r="AE196" s="100"/>
    </row>
    <row r="197" spans="1:31" s="97" customFormat="1" ht="20.149999999999999" customHeight="1" x14ac:dyDescent="0.3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07">
        <v>194</v>
      </c>
      <c r="O197" s="113"/>
      <c r="P197" s="112"/>
      <c r="Q197" s="112"/>
      <c r="R197" s="112"/>
      <c r="S197" s="114"/>
      <c r="T197" s="92">
        <f t="shared" ref="T197:T260" si="16">IF(OR(R197=5,R197=10, R197=15, R197="BP",R197="SCR"),"NT",S197)</f>
        <v>0</v>
      </c>
      <c r="U197" s="112"/>
      <c r="V197" s="114"/>
      <c r="W197" s="92">
        <f t="shared" ref="W197:W260" si="17">IF(OR(U197=5,U197=10, U197=15, U197="BP",U197="SCR"),"NT",V197)</f>
        <v>0</v>
      </c>
      <c r="X197" s="92">
        <f t="shared" ref="X197:X260" si="18">(T197+W197)</f>
        <v>0</v>
      </c>
      <c r="Y197" s="92">
        <f t="shared" ref="Y197:Y260" si="19">(T197+W197)/2</f>
        <v>0</v>
      </c>
      <c r="Z197" s="93"/>
      <c r="AA197" s="94"/>
      <c r="AB197" s="109"/>
      <c r="AC197" s="109"/>
      <c r="AD197" s="109"/>
      <c r="AE197" s="100"/>
    </row>
    <row r="198" spans="1:31" s="97" customFormat="1" ht="20.149999999999999" customHeight="1" x14ac:dyDescent="0.3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07">
        <v>195</v>
      </c>
      <c r="O198" s="113"/>
      <c r="P198" s="112"/>
      <c r="Q198" s="112"/>
      <c r="R198" s="112"/>
      <c r="S198" s="114"/>
      <c r="T198" s="92">
        <f t="shared" si="16"/>
        <v>0</v>
      </c>
      <c r="U198" s="112"/>
      <c r="V198" s="114"/>
      <c r="W198" s="92">
        <f t="shared" si="17"/>
        <v>0</v>
      </c>
      <c r="X198" s="92">
        <f t="shared" si="18"/>
        <v>0</v>
      </c>
      <c r="Y198" s="92">
        <f t="shared" si="19"/>
        <v>0</v>
      </c>
      <c r="Z198" s="93"/>
      <c r="AA198" s="94"/>
      <c r="AB198" s="109"/>
      <c r="AC198" s="109"/>
      <c r="AD198" s="109"/>
      <c r="AE198" s="100"/>
    </row>
    <row r="199" spans="1:31" s="97" customFormat="1" ht="20.149999999999999" customHeight="1" x14ac:dyDescent="0.3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07">
        <v>196</v>
      </c>
      <c r="O199" s="113"/>
      <c r="P199" s="112"/>
      <c r="Q199" s="112"/>
      <c r="R199" s="112"/>
      <c r="S199" s="114"/>
      <c r="T199" s="92">
        <f t="shared" si="16"/>
        <v>0</v>
      </c>
      <c r="U199" s="112"/>
      <c r="V199" s="114"/>
      <c r="W199" s="92">
        <f t="shared" si="17"/>
        <v>0</v>
      </c>
      <c r="X199" s="92">
        <f t="shared" si="18"/>
        <v>0</v>
      </c>
      <c r="Y199" s="92">
        <f t="shared" si="19"/>
        <v>0</v>
      </c>
      <c r="Z199" s="93"/>
      <c r="AA199" s="94"/>
      <c r="AB199" s="109"/>
      <c r="AC199" s="109"/>
      <c r="AD199" s="109"/>
      <c r="AE199" s="100"/>
    </row>
    <row r="200" spans="1:31" s="97" customFormat="1" ht="20.149999999999999" customHeight="1" x14ac:dyDescent="0.3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07">
        <v>197</v>
      </c>
      <c r="O200" s="113"/>
      <c r="P200" s="112"/>
      <c r="Q200" s="112"/>
      <c r="R200" s="112"/>
      <c r="S200" s="114"/>
      <c r="T200" s="92">
        <f t="shared" si="16"/>
        <v>0</v>
      </c>
      <c r="U200" s="112"/>
      <c r="V200" s="114"/>
      <c r="W200" s="92">
        <f t="shared" si="17"/>
        <v>0</v>
      </c>
      <c r="X200" s="92">
        <f t="shared" si="18"/>
        <v>0</v>
      </c>
      <c r="Y200" s="92">
        <f t="shared" si="19"/>
        <v>0</v>
      </c>
      <c r="Z200" s="93"/>
      <c r="AA200" s="94"/>
      <c r="AB200" s="109"/>
      <c r="AC200" s="109"/>
      <c r="AD200" s="109"/>
      <c r="AE200" s="100"/>
    </row>
    <row r="201" spans="1:31" s="97" customFormat="1" ht="20.149999999999999" customHeight="1" x14ac:dyDescent="0.3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07">
        <v>198</v>
      </c>
      <c r="O201" s="113"/>
      <c r="P201" s="112"/>
      <c r="Q201" s="112"/>
      <c r="R201" s="112"/>
      <c r="S201" s="114"/>
      <c r="T201" s="92">
        <f t="shared" si="16"/>
        <v>0</v>
      </c>
      <c r="U201" s="112"/>
      <c r="V201" s="114"/>
      <c r="W201" s="92">
        <f t="shared" si="17"/>
        <v>0</v>
      </c>
      <c r="X201" s="92">
        <f t="shared" si="18"/>
        <v>0</v>
      </c>
      <c r="Y201" s="92">
        <f t="shared" si="19"/>
        <v>0</v>
      </c>
      <c r="Z201" s="93"/>
      <c r="AA201" s="94"/>
      <c r="AB201" s="109"/>
      <c r="AC201" s="109"/>
      <c r="AD201" s="109"/>
      <c r="AE201" s="100"/>
    </row>
    <row r="202" spans="1:31" s="97" customFormat="1" ht="20.149999999999999" customHeight="1" x14ac:dyDescent="0.3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07">
        <v>199</v>
      </c>
      <c r="O202" s="113"/>
      <c r="P202" s="112"/>
      <c r="Q202" s="112"/>
      <c r="R202" s="112"/>
      <c r="S202" s="114"/>
      <c r="T202" s="92">
        <f t="shared" si="16"/>
        <v>0</v>
      </c>
      <c r="U202" s="112"/>
      <c r="V202" s="114"/>
      <c r="W202" s="92">
        <f t="shared" si="17"/>
        <v>0</v>
      </c>
      <c r="X202" s="92">
        <f t="shared" si="18"/>
        <v>0</v>
      </c>
      <c r="Y202" s="92">
        <f t="shared" si="19"/>
        <v>0</v>
      </c>
      <c r="Z202" s="93"/>
      <c r="AA202" s="94"/>
      <c r="AB202" s="109"/>
      <c r="AC202" s="109"/>
      <c r="AD202" s="109"/>
      <c r="AE202" s="100"/>
    </row>
    <row r="203" spans="1:31" s="97" customFormat="1" ht="20.149999999999999" customHeight="1" x14ac:dyDescent="0.3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07">
        <v>200</v>
      </c>
      <c r="O203" s="113"/>
      <c r="P203" s="112"/>
      <c r="Q203" s="112"/>
      <c r="R203" s="112"/>
      <c r="S203" s="114"/>
      <c r="T203" s="92">
        <f t="shared" si="16"/>
        <v>0</v>
      </c>
      <c r="U203" s="112"/>
      <c r="V203" s="114"/>
      <c r="W203" s="92">
        <f t="shared" si="17"/>
        <v>0</v>
      </c>
      <c r="X203" s="92">
        <f t="shared" si="18"/>
        <v>0</v>
      </c>
      <c r="Y203" s="92">
        <f t="shared" si="19"/>
        <v>0</v>
      </c>
      <c r="Z203" s="93"/>
      <c r="AA203" s="94"/>
      <c r="AB203" s="109"/>
      <c r="AC203" s="109"/>
      <c r="AD203" s="109"/>
      <c r="AE203" s="100"/>
    </row>
    <row r="204" spans="1:31" s="97" customFormat="1" ht="20.149999999999999" customHeight="1" x14ac:dyDescent="0.3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07">
        <v>201</v>
      </c>
      <c r="O204" s="113"/>
      <c r="P204" s="112"/>
      <c r="Q204" s="112"/>
      <c r="R204" s="112"/>
      <c r="S204" s="114"/>
      <c r="T204" s="92">
        <f t="shared" si="16"/>
        <v>0</v>
      </c>
      <c r="U204" s="112"/>
      <c r="V204" s="114"/>
      <c r="W204" s="92">
        <f t="shared" si="17"/>
        <v>0</v>
      </c>
      <c r="X204" s="92">
        <f t="shared" si="18"/>
        <v>0</v>
      </c>
      <c r="Y204" s="92">
        <f t="shared" si="19"/>
        <v>0</v>
      </c>
      <c r="Z204" s="93"/>
      <c r="AA204" s="94"/>
      <c r="AB204" s="109"/>
      <c r="AC204" s="109"/>
      <c r="AD204" s="109"/>
      <c r="AE204" s="100"/>
    </row>
    <row r="205" spans="1:31" s="97" customFormat="1" ht="20.149999999999999" customHeight="1" x14ac:dyDescent="0.3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07">
        <v>202</v>
      </c>
      <c r="O205" s="113"/>
      <c r="P205" s="112"/>
      <c r="Q205" s="112"/>
      <c r="R205" s="112"/>
      <c r="S205" s="114"/>
      <c r="T205" s="92">
        <f t="shared" si="16"/>
        <v>0</v>
      </c>
      <c r="U205" s="112"/>
      <c r="V205" s="114"/>
      <c r="W205" s="92">
        <f t="shared" si="17"/>
        <v>0</v>
      </c>
      <c r="X205" s="92">
        <f t="shared" si="18"/>
        <v>0</v>
      </c>
      <c r="Y205" s="92">
        <f t="shared" si="19"/>
        <v>0</v>
      </c>
      <c r="Z205" s="93"/>
      <c r="AA205" s="94"/>
      <c r="AB205" s="109"/>
      <c r="AC205" s="109"/>
      <c r="AD205" s="109"/>
      <c r="AE205" s="100"/>
    </row>
    <row r="206" spans="1:31" s="97" customFormat="1" ht="20.149999999999999" customHeight="1" x14ac:dyDescent="0.3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07">
        <v>203</v>
      </c>
      <c r="O206" s="113"/>
      <c r="P206" s="112"/>
      <c r="Q206" s="112"/>
      <c r="R206" s="112"/>
      <c r="S206" s="114"/>
      <c r="T206" s="92">
        <f t="shared" si="16"/>
        <v>0</v>
      </c>
      <c r="U206" s="112"/>
      <c r="V206" s="114"/>
      <c r="W206" s="92">
        <f t="shared" si="17"/>
        <v>0</v>
      </c>
      <c r="X206" s="92">
        <f t="shared" si="18"/>
        <v>0</v>
      </c>
      <c r="Y206" s="92">
        <f t="shared" si="19"/>
        <v>0</v>
      </c>
      <c r="Z206" s="93"/>
      <c r="AA206" s="94"/>
      <c r="AB206" s="109"/>
      <c r="AC206" s="109"/>
      <c r="AD206" s="109"/>
      <c r="AE206" s="100"/>
    </row>
    <row r="207" spans="1:31" s="97" customFormat="1" ht="20.149999999999999" customHeight="1" x14ac:dyDescent="0.3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07">
        <v>204</v>
      </c>
      <c r="O207" s="113"/>
      <c r="P207" s="112"/>
      <c r="Q207" s="112"/>
      <c r="R207" s="112"/>
      <c r="S207" s="114"/>
      <c r="T207" s="92">
        <f t="shared" si="16"/>
        <v>0</v>
      </c>
      <c r="U207" s="112"/>
      <c r="V207" s="114"/>
      <c r="W207" s="92">
        <f t="shared" si="17"/>
        <v>0</v>
      </c>
      <c r="X207" s="92">
        <f t="shared" si="18"/>
        <v>0</v>
      </c>
      <c r="Y207" s="92">
        <f t="shared" si="19"/>
        <v>0</v>
      </c>
      <c r="Z207" s="93"/>
      <c r="AA207" s="94"/>
      <c r="AB207" s="109"/>
      <c r="AC207" s="109"/>
      <c r="AD207" s="109"/>
      <c r="AE207" s="100"/>
    </row>
    <row r="208" spans="1:31" s="97" customFormat="1" ht="20.149999999999999" customHeight="1" x14ac:dyDescent="0.3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07">
        <v>205</v>
      </c>
      <c r="O208" s="113"/>
      <c r="P208" s="112"/>
      <c r="Q208" s="112"/>
      <c r="R208" s="112"/>
      <c r="S208" s="114"/>
      <c r="T208" s="92">
        <f t="shared" si="16"/>
        <v>0</v>
      </c>
      <c r="U208" s="112"/>
      <c r="V208" s="114"/>
      <c r="W208" s="92">
        <f t="shared" si="17"/>
        <v>0</v>
      </c>
      <c r="X208" s="92">
        <f t="shared" si="18"/>
        <v>0</v>
      </c>
      <c r="Y208" s="92">
        <f t="shared" si="19"/>
        <v>0</v>
      </c>
      <c r="Z208" s="93"/>
      <c r="AA208" s="94"/>
      <c r="AB208" s="109"/>
      <c r="AC208" s="109"/>
      <c r="AD208" s="109"/>
      <c r="AE208" s="100"/>
    </row>
    <row r="209" spans="1:31" s="97" customFormat="1" ht="20.149999999999999" customHeight="1" x14ac:dyDescent="0.3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07">
        <v>206</v>
      </c>
      <c r="O209" s="113"/>
      <c r="P209" s="112"/>
      <c r="Q209" s="112"/>
      <c r="R209" s="112"/>
      <c r="S209" s="114"/>
      <c r="T209" s="92">
        <f t="shared" si="16"/>
        <v>0</v>
      </c>
      <c r="U209" s="112"/>
      <c r="V209" s="114"/>
      <c r="W209" s="92">
        <f t="shared" si="17"/>
        <v>0</v>
      </c>
      <c r="X209" s="92">
        <f t="shared" si="18"/>
        <v>0</v>
      </c>
      <c r="Y209" s="92">
        <f t="shared" si="19"/>
        <v>0</v>
      </c>
      <c r="Z209" s="93"/>
      <c r="AA209" s="94"/>
      <c r="AB209" s="109"/>
      <c r="AC209" s="109"/>
      <c r="AD209" s="109"/>
      <c r="AE209" s="100"/>
    </row>
    <row r="210" spans="1:31" s="97" customFormat="1" ht="20.149999999999999" customHeight="1" x14ac:dyDescent="0.3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07">
        <v>207</v>
      </c>
      <c r="O210" s="113"/>
      <c r="P210" s="112"/>
      <c r="Q210" s="112"/>
      <c r="R210" s="112"/>
      <c r="S210" s="114"/>
      <c r="T210" s="92">
        <f t="shared" si="16"/>
        <v>0</v>
      </c>
      <c r="U210" s="112"/>
      <c r="V210" s="114"/>
      <c r="W210" s="92">
        <f t="shared" si="17"/>
        <v>0</v>
      </c>
      <c r="X210" s="92">
        <f t="shared" si="18"/>
        <v>0</v>
      </c>
      <c r="Y210" s="92">
        <f t="shared" si="19"/>
        <v>0</v>
      </c>
      <c r="Z210" s="93"/>
      <c r="AA210" s="94"/>
      <c r="AB210" s="109"/>
      <c r="AC210" s="109"/>
      <c r="AD210" s="109"/>
      <c r="AE210" s="100"/>
    </row>
    <row r="211" spans="1:31" s="97" customFormat="1" ht="20.149999999999999" customHeight="1" x14ac:dyDescent="0.3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07">
        <v>208</v>
      </c>
      <c r="O211" s="113"/>
      <c r="P211" s="112"/>
      <c r="Q211" s="112"/>
      <c r="R211" s="112"/>
      <c r="S211" s="114"/>
      <c r="T211" s="92">
        <f t="shared" si="16"/>
        <v>0</v>
      </c>
      <c r="U211" s="112"/>
      <c r="V211" s="114"/>
      <c r="W211" s="92">
        <f t="shared" si="17"/>
        <v>0</v>
      </c>
      <c r="X211" s="92">
        <f t="shared" si="18"/>
        <v>0</v>
      </c>
      <c r="Y211" s="92">
        <f t="shared" si="19"/>
        <v>0</v>
      </c>
      <c r="Z211" s="93"/>
      <c r="AA211" s="94"/>
      <c r="AB211" s="109"/>
      <c r="AC211" s="109"/>
      <c r="AD211" s="109"/>
      <c r="AE211" s="100"/>
    </row>
    <row r="212" spans="1:31" s="97" customFormat="1" ht="20.149999999999999" customHeight="1" x14ac:dyDescent="0.3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07">
        <v>209</v>
      </c>
      <c r="O212" s="113"/>
      <c r="P212" s="112"/>
      <c r="Q212" s="112"/>
      <c r="R212" s="112"/>
      <c r="S212" s="114"/>
      <c r="T212" s="92">
        <f t="shared" si="16"/>
        <v>0</v>
      </c>
      <c r="U212" s="112"/>
      <c r="V212" s="114"/>
      <c r="W212" s="92">
        <f t="shared" si="17"/>
        <v>0</v>
      </c>
      <c r="X212" s="92">
        <f t="shared" si="18"/>
        <v>0</v>
      </c>
      <c r="Y212" s="92">
        <f t="shared" si="19"/>
        <v>0</v>
      </c>
      <c r="Z212" s="93"/>
      <c r="AA212" s="94"/>
      <c r="AB212" s="109"/>
      <c r="AC212" s="109"/>
      <c r="AD212" s="109"/>
      <c r="AE212" s="100"/>
    </row>
    <row r="213" spans="1:31" s="97" customFormat="1" ht="20.149999999999999" customHeight="1" x14ac:dyDescent="0.3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07">
        <v>210</v>
      </c>
      <c r="O213" s="113"/>
      <c r="P213" s="112"/>
      <c r="Q213" s="112"/>
      <c r="R213" s="112"/>
      <c r="S213" s="114"/>
      <c r="T213" s="92">
        <f t="shared" si="16"/>
        <v>0</v>
      </c>
      <c r="U213" s="112"/>
      <c r="V213" s="114"/>
      <c r="W213" s="92">
        <f t="shared" si="17"/>
        <v>0</v>
      </c>
      <c r="X213" s="92">
        <f t="shared" si="18"/>
        <v>0</v>
      </c>
      <c r="Y213" s="92">
        <f t="shared" si="19"/>
        <v>0</v>
      </c>
      <c r="Z213" s="93"/>
      <c r="AA213" s="94"/>
      <c r="AB213" s="109"/>
      <c r="AC213" s="109"/>
      <c r="AD213" s="109"/>
      <c r="AE213" s="100"/>
    </row>
    <row r="214" spans="1:31" s="97" customFormat="1" ht="20.149999999999999" customHeight="1" x14ac:dyDescent="0.3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07">
        <v>211</v>
      </c>
      <c r="O214" s="113"/>
      <c r="P214" s="112"/>
      <c r="Q214" s="112"/>
      <c r="R214" s="112"/>
      <c r="S214" s="114"/>
      <c r="T214" s="92">
        <f t="shared" si="16"/>
        <v>0</v>
      </c>
      <c r="U214" s="112"/>
      <c r="V214" s="114"/>
      <c r="W214" s="92">
        <f t="shared" si="17"/>
        <v>0</v>
      </c>
      <c r="X214" s="92">
        <f t="shared" si="18"/>
        <v>0</v>
      </c>
      <c r="Y214" s="92">
        <f t="shared" si="19"/>
        <v>0</v>
      </c>
      <c r="Z214" s="93"/>
      <c r="AA214" s="94"/>
      <c r="AB214" s="109"/>
      <c r="AC214" s="109"/>
      <c r="AD214" s="109"/>
      <c r="AE214" s="100"/>
    </row>
    <row r="215" spans="1:31" s="97" customFormat="1" ht="20.149999999999999" customHeight="1" x14ac:dyDescent="0.3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07">
        <v>212</v>
      </c>
      <c r="O215" s="113"/>
      <c r="P215" s="112"/>
      <c r="Q215" s="112"/>
      <c r="R215" s="112"/>
      <c r="S215" s="114"/>
      <c r="T215" s="92">
        <f t="shared" si="16"/>
        <v>0</v>
      </c>
      <c r="U215" s="112"/>
      <c r="V215" s="114"/>
      <c r="W215" s="92">
        <f t="shared" si="17"/>
        <v>0</v>
      </c>
      <c r="X215" s="92">
        <f t="shared" si="18"/>
        <v>0</v>
      </c>
      <c r="Y215" s="92">
        <f t="shared" si="19"/>
        <v>0</v>
      </c>
      <c r="Z215" s="93"/>
      <c r="AA215" s="94"/>
      <c r="AB215" s="109"/>
      <c r="AC215" s="109"/>
      <c r="AD215" s="109"/>
      <c r="AE215" s="100"/>
    </row>
    <row r="216" spans="1:31" s="97" customFormat="1" ht="20.149999999999999" customHeight="1" x14ac:dyDescent="0.3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07">
        <v>213</v>
      </c>
      <c r="O216" s="113"/>
      <c r="P216" s="112"/>
      <c r="Q216" s="112"/>
      <c r="R216" s="112"/>
      <c r="S216" s="114"/>
      <c r="T216" s="92">
        <f t="shared" si="16"/>
        <v>0</v>
      </c>
      <c r="U216" s="112"/>
      <c r="V216" s="114"/>
      <c r="W216" s="92">
        <f t="shared" si="17"/>
        <v>0</v>
      </c>
      <c r="X216" s="92">
        <f t="shared" si="18"/>
        <v>0</v>
      </c>
      <c r="Y216" s="92">
        <f t="shared" si="19"/>
        <v>0</v>
      </c>
      <c r="Z216" s="93"/>
      <c r="AA216" s="94"/>
      <c r="AB216" s="109"/>
      <c r="AC216" s="109"/>
      <c r="AD216" s="109"/>
      <c r="AE216" s="100"/>
    </row>
    <row r="217" spans="1:31" s="97" customFormat="1" ht="20.149999999999999" customHeight="1" x14ac:dyDescent="0.3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07">
        <v>214</v>
      </c>
      <c r="O217" s="113"/>
      <c r="P217" s="112"/>
      <c r="Q217" s="112"/>
      <c r="R217" s="112"/>
      <c r="S217" s="114"/>
      <c r="T217" s="92">
        <f t="shared" si="16"/>
        <v>0</v>
      </c>
      <c r="U217" s="112"/>
      <c r="V217" s="114"/>
      <c r="W217" s="92">
        <f t="shared" si="17"/>
        <v>0</v>
      </c>
      <c r="X217" s="92">
        <f t="shared" si="18"/>
        <v>0</v>
      </c>
      <c r="Y217" s="92">
        <f t="shared" si="19"/>
        <v>0</v>
      </c>
      <c r="Z217" s="93"/>
      <c r="AA217" s="94"/>
      <c r="AB217" s="109"/>
      <c r="AC217" s="109"/>
      <c r="AD217" s="109"/>
      <c r="AE217" s="100"/>
    </row>
    <row r="218" spans="1:31" s="97" customFormat="1" ht="20.149999999999999" customHeight="1" x14ac:dyDescent="0.3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07">
        <v>215</v>
      </c>
      <c r="O218" s="113"/>
      <c r="P218" s="112"/>
      <c r="Q218" s="112"/>
      <c r="R218" s="112"/>
      <c r="S218" s="114"/>
      <c r="T218" s="92">
        <f t="shared" si="16"/>
        <v>0</v>
      </c>
      <c r="U218" s="112"/>
      <c r="V218" s="114"/>
      <c r="W218" s="92">
        <f t="shared" si="17"/>
        <v>0</v>
      </c>
      <c r="X218" s="92">
        <f t="shared" si="18"/>
        <v>0</v>
      </c>
      <c r="Y218" s="92">
        <f t="shared" si="19"/>
        <v>0</v>
      </c>
      <c r="Z218" s="93"/>
      <c r="AA218" s="94"/>
      <c r="AB218" s="109"/>
      <c r="AC218" s="109"/>
      <c r="AD218" s="109"/>
      <c r="AE218" s="100"/>
    </row>
    <row r="219" spans="1:31" s="97" customFormat="1" ht="20.149999999999999" customHeight="1" x14ac:dyDescent="0.3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07">
        <v>216</v>
      </c>
      <c r="O219" s="113"/>
      <c r="P219" s="112"/>
      <c r="Q219" s="112"/>
      <c r="R219" s="112"/>
      <c r="S219" s="114"/>
      <c r="T219" s="92">
        <f t="shared" si="16"/>
        <v>0</v>
      </c>
      <c r="U219" s="112"/>
      <c r="V219" s="114"/>
      <c r="W219" s="92">
        <f t="shared" si="17"/>
        <v>0</v>
      </c>
      <c r="X219" s="92">
        <f t="shared" si="18"/>
        <v>0</v>
      </c>
      <c r="Y219" s="92">
        <f t="shared" si="19"/>
        <v>0</v>
      </c>
      <c r="Z219" s="93"/>
      <c r="AA219" s="94"/>
      <c r="AB219" s="109"/>
      <c r="AC219" s="109"/>
      <c r="AD219" s="109"/>
      <c r="AE219" s="100"/>
    </row>
    <row r="220" spans="1:31" s="97" customFormat="1" ht="20.149999999999999" customHeight="1" x14ac:dyDescent="0.3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07">
        <v>217</v>
      </c>
      <c r="O220" s="113"/>
      <c r="P220" s="112"/>
      <c r="Q220" s="112"/>
      <c r="R220" s="112"/>
      <c r="S220" s="114"/>
      <c r="T220" s="92">
        <f t="shared" si="16"/>
        <v>0</v>
      </c>
      <c r="U220" s="112"/>
      <c r="V220" s="114"/>
      <c r="W220" s="92">
        <f t="shared" si="17"/>
        <v>0</v>
      </c>
      <c r="X220" s="92">
        <f t="shared" si="18"/>
        <v>0</v>
      </c>
      <c r="Y220" s="92">
        <f t="shared" si="19"/>
        <v>0</v>
      </c>
      <c r="Z220" s="93"/>
      <c r="AA220" s="94"/>
      <c r="AB220" s="109"/>
      <c r="AC220" s="109"/>
      <c r="AD220" s="109"/>
      <c r="AE220" s="100"/>
    </row>
    <row r="221" spans="1:31" s="97" customFormat="1" ht="20.149999999999999" customHeight="1" x14ac:dyDescent="0.3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07">
        <v>218</v>
      </c>
      <c r="O221" s="113"/>
      <c r="P221" s="112"/>
      <c r="Q221" s="112"/>
      <c r="R221" s="112"/>
      <c r="S221" s="114"/>
      <c r="T221" s="92">
        <f t="shared" si="16"/>
        <v>0</v>
      </c>
      <c r="U221" s="112"/>
      <c r="V221" s="114"/>
      <c r="W221" s="92">
        <f t="shared" si="17"/>
        <v>0</v>
      </c>
      <c r="X221" s="92">
        <f t="shared" si="18"/>
        <v>0</v>
      </c>
      <c r="Y221" s="92">
        <f t="shared" si="19"/>
        <v>0</v>
      </c>
      <c r="Z221" s="93"/>
      <c r="AA221" s="94"/>
      <c r="AB221" s="109"/>
      <c r="AC221" s="109"/>
      <c r="AD221" s="109"/>
      <c r="AE221" s="100"/>
    </row>
    <row r="222" spans="1:31" s="97" customFormat="1" ht="20.149999999999999" customHeight="1" x14ac:dyDescent="0.3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07">
        <v>219</v>
      </c>
      <c r="O222" s="113"/>
      <c r="P222" s="112"/>
      <c r="Q222" s="112"/>
      <c r="R222" s="112"/>
      <c r="S222" s="114"/>
      <c r="T222" s="92">
        <f t="shared" si="16"/>
        <v>0</v>
      </c>
      <c r="U222" s="112"/>
      <c r="V222" s="114"/>
      <c r="W222" s="92">
        <f t="shared" si="17"/>
        <v>0</v>
      </c>
      <c r="X222" s="92">
        <f t="shared" si="18"/>
        <v>0</v>
      </c>
      <c r="Y222" s="92">
        <f t="shared" si="19"/>
        <v>0</v>
      </c>
      <c r="Z222" s="93"/>
      <c r="AA222" s="94"/>
      <c r="AB222" s="109"/>
      <c r="AC222" s="109"/>
      <c r="AD222" s="109"/>
      <c r="AE222" s="100"/>
    </row>
    <row r="223" spans="1:31" s="97" customFormat="1" ht="20.149999999999999" customHeight="1" x14ac:dyDescent="0.3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07">
        <v>220</v>
      </c>
      <c r="O223" s="113"/>
      <c r="P223" s="112"/>
      <c r="Q223" s="112"/>
      <c r="R223" s="112"/>
      <c r="S223" s="114"/>
      <c r="T223" s="92">
        <f t="shared" si="16"/>
        <v>0</v>
      </c>
      <c r="U223" s="112"/>
      <c r="V223" s="114"/>
      <c r="W223" s="92">
        <f t="shared" si="17"/>
        <v>0</v>
      </c>
      <c r="X223" s="92">
        <f t="shared" si="18"/>
        <v>0</v>
      </c>
      <c r="Y223" s="92">
        <f t="shared" si="19"/>
        <v>0</v>
      </c>
      <c r="Z223" s="93"/>
      <c r="AA223" s="94"/>
      <c r="AB223" s="109"/>
      <c r="AC223" s="109"/>
      <c r="AD223" s="109"/>
      <c r="AE223" s="100"/>
    </row>
    <row r="224" spans="1:31" s="97" customFormat="1" ht="20.149999999999999" customHeight="1" x14ac:dyDescent="0.3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07">
        <v>221</v>
      </c>
      <c r="O224" s="113"/>
      <c r="P224" s="112"/>
      <c r="Q224" s="112"/>
      <c r="R224" s="112"/>
      <c r="S224" s="114"/>
      <c r="T224" s="92">
        <f t="shared" si="16"/>
        <v>0</v>
      </c>
      <c r="U224" s="112"/>
      <c r="V224" s="114"/>
      <c r="W224" s="92">
        <f t="shared" si="17"/>
        <v>0</v>
      </c>
      <c r="X224" s="92">
        <f t="shared" si="18"/>
        <v>0</v>
      </c>
      <c r="Y224" s="92">
        <f t="shared" si="19"/>
        <v>0</v>
      </c>
      <c r="Z224" s="93"/>
      <c r="AA224" s="94"/>
      <c r="AB224" s="109"/>
      <c r="AC224" s="109"/>
      <c r="AD224" s="109"/>
      <c r="AE224" s="100"/>
    </row>
    <row r="225" spans="1:31" s="97" customFormat="1" ht="20.149999999999999" customHeight="1" x14ac:dyDescent="0.3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07">
        <v>222</v>
      </c>
      <c r="O225" s="113"/>
      <c r="P225" s="112"/>
      <c r="Q225" s="112"/>
      <c r="R225" s="112"/>
      <c r="S225" s="114"/>
      <c r="T225" s="92">
        <f t="shared" si="16"/>
        <v>0</v>
      </c>
      <c r="U225" s="112"/>
      <c r="V225" s="114"/>
      <c r="W225" s="92">
        <f t="shared" si="17"/>
        <v>0</v>
      </c>
      <c r="X225" s="92">
        <f t="shared" si="18"/>
        <v>0</v>
      </c>
      <c r="Y225" s="92">
        <f t="shared" si="19"/>
        <v>0</v>
      </c>
      <c r="Z225" s="93"/>
      <c r="AA225" s="94"/>
      <c r="AB225" s="109"/>
      <c r="AC225" s="109"/>
      <c r="AD225" s="109"/>
      <c r="AE225" s="100"/>
    </row>
    <row r="226" spans="1:31" s="97" customFormat="1" ht="20.149999999999999" customHeight="1" x14ac:dyDescent="0.3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07">
        <v>223</v>
      </c>
      <c r="O226" s="113"/>
      <c r="P226" s="112"/>
      <c r="Q226" s="112"/>
      <c r="R226" s="112"/>
      <c r="S226" s="114"/>
      <c r="T226" s="92">
        <f t="shared" si="16"/>
        <v>0</v>
      </c>
      <c r="U226" s="112"/>
      <c r="V226" s="114"/>
      <c r="W226" s="92">
        <f t="shared" si="17"/>
        <v>0</v>
      </c>
      <c r="X226" s="92">
        <f t="shared" si="18"/>
        <v>0</v>
      </c>
      <c r="Y226" s="92">
        <f t="shared" si="19"/>
        <v>0</v>
      </c>
      <c r="Z226" s="93"/>
      <c r="AA226" s="94"/>
      <c r="AB226" s="109"/>
      <c r="AC226" s="109"/>
      <c r="AD226" s="109"/>
      <c r="AE226" s="100"/>
    </row>
    <row r="227" spans="1:31" s="97" customFormat="1" ht="20.149999999999999" customHeight="1" x14ac:dyDescent="0.3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07">
        <v>224</v>
      </c>
      <c r="O227" s="113"/>
      <c r="P227" s="112"/>
      <c r="Q227" s="112"/>
      <c r="R227" s="112"/>
      <c r="S227" s="114"/>
      <c r="T227" s="92">
        <f t="shared" si="16"/>
        <v>0</v>
      </c>
      <c r="U227" s="112"/>
      <c r="V227" s="114"/>
      <c r="W227" s="92">
        <f t="shared" si="17"/>
        <v>0</v>
      </c>
      <c r="X227" s="92">
        <f t="shared" si="18"/>
        <v>0</v>
      </c>
      <c r="Y227" s="92">
        <f t="shared" si="19"/>
        <v>0</v>
      </c>
      <c r="Z227" s="93"/>
      <c r="AA227" s="94"/>
      <c r="AB227" s="109"/>
      <c r="AC227" s="109"/>
      <c r="AD227" s="109"/>
      <c r="AE227" s="100"/>
    </row>
    <row r="228" spans="1:31" s="97" customFormat="1" ht="20.149999999999999" customHeight="1" x14ac:dyDescent="0.3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07">
        <v>225</v>
      </c>
      <c r="O228" s="113"/>
      <c r="P228" s="112"/>
      <c r="Q228" s="112"/>
      <c r="R228" s="112"/>
      <c r="S228" s="114"/>
      <c r="T228" s="92">
        <f t="shared" si="16"/>
        <v>0</v>
      </c>
      <c r="U228" s="112"/>
      <c r="V228" s="114"/>
      <c r="W228" s="92">
        <f t="shared" si="17"/>
        <v>0</v>
      </c>
      <c r="X228" s="92">
        <f t="shared" si="18"/>
        <v>0</v>
      </c>
      <c r="Y228" s="92">
        <f t="shared" si="19"/>
        <v>0</v>
      </c>
      <c r="Z228" s="93"/>
      <c r="AA228" s="94"/>
      <c r="AB228" s="109"/>
      <c r="AC228" s="109"/>
      <c r="AD228" s="109"/>
      <c r="AE228" s="100"/>
    </row>
    <row r="229" spans="1:31" s="97" customFormat="1" ht="20.149999999999999" customHeight="1" x14ac:dyDescent="0.3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07">
        <v>226</v>
      </c>
      <c r="O229" s="113"/>
      <c r="P229" s="112"/>
      <c r="Q229" s="112"/>
      <c r="R229" s="112"/>
      <c r="S229" s="114"/>
      <c r="T229" s="92">
        <f t="shared" si="16"/>
        <v>0</v>
      </c>
      <c r="U229" s="112"/>
      <c r="V229" s="114"/>
      <c r="W229" s="92">
        <f t="shared" si="17"/>
        <v>0</v>
      </c>
      <c r="X229" s="92">
        <f t="shared" si="18"/>
        <v>0</v>
      </c>
      <c r="Y229" s="92">
        <f t="shared" si="19"/>
        <v>0</v>
      </c>
      <c r="Z229" s="93"/>
      <c r="AA229" s="94"/>
      <c r="AB229" s="109"/>
      <c r="AC229" s="109"/>
      <c r="AD229" s="109"/>
      <c r="AE229" s="100"/>
    </row>
    <row r="230" spans="1:31" s="97" customFormat="1" ht="20.149999999999999" customHeight="1" x14ac:dyDescent="0.3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07">
        <v>227</v>
      </c>
      <c r="O230" s="113"/>
      <c r="P230" s="112"/>
      <c r="Q230" s="112"/>
      <c r="R230" s="112"/>
      <c r="S230" s="114"/>
      <c r="T230" s="92">
        <f t="shared" si="16"/>
        <v>0</v>
      </c>
      <c r="U230" s="112"/>
      <c r="V230" s="114"/>
      <c r="W230" s="92">
        <f t="shared" si="17"/>
        <v>0</v>
      </c>
      <c r="X230" s="92">
        <f t="shared" si="18"/>
        <v>0</v>
      </c>
      <c r="Y230" s="92">
        <f t="shared" si="19"/>
        <v>0</v>
      </c>
      <c r="Z230" s="93"/>
      <c r="AA230" s="94"/>
      <c r="AB230" s="109"/>
      <c r="AC230" s="109"/>
      <c r="AD230" s="109"/>
      <c r="AE230" s="100"/>
    </row>
    <row r="231" spans="1:31" s="97" customFormat="1" ht="20.149999999999999" customHeight="1" x14ac:dyDescent="0.3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07">
        <v>228</v>
      </c>
      <c r="O231" s="113"/>
      <c r="P231" s="112"/>
      <c r="Q231" s="112"/>
      <c r="R231" s="112"/>
      <c r="S231" s="114"/>
      <c r="T231" s="92">
        <f t="shared" si="16"/>
        <v>0</v>
      </c>
      <c r="U231" s="112"/>
      <c r="V231" s="114"/>
      <c r="W231" s="92">
        <f t="shared" si="17"/>
        <v>0</v>
      </c>
      <c r="X231" s="92">
        <f t="shared" si="18"/>
        <v>0</v>
      </c>
      <c r="Y231" s="92">
        <f t="shared" si="19"/>
        <v>0</v>
      </c>
      <c r="Z231" s="93"/>
      <c r="AA231" s="94"/>
      <c r="AB231" s="109"/>
      <c r="AC231" s="109"/>
      <c r="AD231" s="109"/>
      <c r="AE231" s="100"/>
    </row>
    <row r="232" spans="1:31" s="97" customFormat="1" ht="20.149999999999999" customHeight="1" x14ac:dyDescent="0.3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07">
        <v>229</v>
      </c>
      <c r="O232" s="113"/>
      <c r="P232" s="112"/>
      <c r="Q232" s="112"/>
      <c r="R232" s="112"/>
      <c r="S232" s="114"/>
      <c r="T232" s="92">
        <f t="shared" si="16"/>
        <v>0</v>
      </c>
      <c r="U232" s="112"/>
      <c r="V232" s="114"/>
      <c r="W232" s="92">
        <f t="shared" si="17"/>
        <v>0</v>
      </c>
      <c r="X232" s="92">
        <f t="shared" si="18"/>
        <v>0</v>
      </c>
      <c r="Y232" s="92">
        <f t="shared" si="19"/>
        <v>0</v>
      </c>
      <c r="Z232" s="93"/>
      <c r="AA232" s="94"/>
      <c r="AB232" s="109"/>
      <c r="AC232" s="109"/>
      <c r="AD232" s="109"/>
      <c r="AE232" s="100"/>
    </row>
    <row r="233" spans="1:31" s="97" customFormat="1" ht="20.149999999999999" customHeight="1" x14ac:dyDescent="0.3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07">
        <v>230</v>
      </c>
      <c r="O233" s="113"/>
      <c r="P233" s="112"/>
      <c r="Q233" s="112"/>
      <c r="R233" s="112"/>
      <c r="S233" s="114"/>
      <c r="T233" s="92">
        <f t="shared" si="16"/>
        <v>0</v>
      </c>
      <c r="U233" s="112"/>
      <c r="V233" s="114"/>
      <c r="W233" s="92">
        <f t="shared" si="17"/>
        <v>0</v>
      </c>
      <c r="X233" s="92">
        <f t="shared" si="18"/>
        <v>0</v>
      </c>
      <c r="Y233" s="92">
        <f t="shared" si="19"/>
        <v>0</v>
      </c>
      <c r="Z233" s="93"/>
      <c r="AA233" s="94"/>
      <c r="AB233" s="109"/>
      <c r="AC233" s="109"/>
      <c r="AD233" s="109"/>
      <c r="AE233" s="100"/>
    </row>
    <row r="234" spans="1:31" s="97" customFormat="1" ht="20.149999999999999" customHeight="1" x14ac:dyDescent="0.3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07">
        <v>231</v>
      </c>
      <c r="O234" s="113"/>
      <c r="P234" s="112"/>
      <c r="Q234" s="112"/>
      <c r="R234" s="112"/>
      <c r="S234" s="114"/>
      <c r="T234" s="92">
        <f t="shared" si="16"/>
        <v>0</v>
      </c>
      <c r="U234" s="112"/>
      <c r="V234" s="114"/>
      <c r="W234" s="92">
        <f t="shared" si="17"/>
        <v>0</v>
      </c>
      <c r="X234" s="92">
        <f t="shared" si="18"/>
        <v>0</v>
      </c>
      <c r="Y234" s="92">
        <f t="shared" si="19"/>
        <v>0</v>
      </c>
      <c r="Z234" s="93"/>
      <c r="AA234" s="94"/>
      <c r="AB234" s="109"/>
      <c r="AC234" s="109"/>
      <c r="AD234" s="109"/>
      <c r="AE234" s="100"/>
    </row>
    <row r="235" spans="1:31" s="97" customFormat="1" ht="20.149999999999999" customHeight="1" x14ac:dyDescent="0.3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07">
        <v>232</v>
      </c>
      <c r="O235" s="113"/>
      <c r="P235" s="112"/>
      <c r="Q235" s="112"/>
      <c r="R235" s="112"/>
      <c r="S235" s="114"/>
      <c r="T235" s="92">
        <f t="shared" si="16"/>
        <v>0</v>
      </c>
      <c r="U235" s="112"/>
      <c r="V235" s="114"/>
      <c r="W235" s="92">
        <f t="shared" si="17"/>
        <v>0</v>
      </c>
      <c r="X235" s="92">
        <f t="shared" si="18"/>
        <v>0</v>
      </c>
      <c r="Y235" s="92">
        <f t="shared" si="19"/>
        <v>0</v>
      </c>
      <c r="Z235" s="93"/>
      <c r="AA235" s="94"/>
      <c r="AB235" s="109"/>
      <c r="AC235" s="109"/>
      <c r="AD235" s="109"/>
      <c r="AE235" s="100"/>
    </row>
    <row r="236" spans="1:31" s="97" customFormat="1" ht="20.149999999999999" customHeight="1" x14ac:dyDescent="0.3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07">
        <v>233</v>
      </c>
      <c r="O236" s="113"/>
      <c r="P236" s="112"/>
      <c r="Q236" s="112"/>
      <c r="R236" s="112"/>
      <c r="S236" s="114"/>
      <c r="T236" s="92">
        <f t="shared" si="16"/>
        <v>0</v>
      </c>
      <c r="U236" s="112"/>
      <c r="V236" s="114"/>
      <c r="W236" s="92">
        <f t="shared" si="17"/>
        <v>0</v>
      </c>
      <c r="X236" s="92">
        <f t="shared" si="18"/>
        <v>0</v>
      </c>
      <c r="Y236" s="92">
        <f t="shared" si="19"/>
        <v>0</v>
      </c>
      <c r="Z236" s="93"/>
      <c r="AA236" s="94"/>
      <c r="AB236" s="109"/>
      <c r="AC236" s="109"/>
      <c r="AD236" s="109"/>
      <c r="AE236" s="100"/>
    </row>
    <row r="237" spans="1:31" s="97" customFormat="1" ht="20.149999999999999" customHeight="1" x14ac:dyDescent="0.3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07">
        <v>234</v>
      </c>
      <c r="O237" s="113"/>
      <c r="P237" s="112"/>
      <c r="Q237" s="112"/>
      <c r="R237" s="112"/>
      <c r="S237" s="114"/>
      <c r="T237" s="92">
        <f t="shared" si="16"/>
        <v>0</v>
      </c>
      <c r="U237" s="112"/>
      <c r="V237" s="114"/>
      <c r="W237" s="92">
        <f t="shared" si="17"/>
        <v>0</v>
      </c>
      <c r="X237" s="92">
        <f t="shared" si="18"/>
        <v>0</v>
      </c>
      <c r="Y237" s="92">
        <f t="shared" si="19"/>
        <v>0</v>
      </c>
      <c r="Z237" s="93"/>
      <c r="AA237" s="94"/>
      <c r="AB237" s="109"/>
      <c r="AC237" s="109"/>
      <c r="AD237" s="109"/>
      <c r="AE237" s="100"/>
    </row>
    <row r="238" spans="1:31" s="97" customFormat="1" ht="20.149999999999999" customHeight="1" x14ac:dyDescent="0.3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07">
        <v>235</v>
      </c>
      <c r="O238" s="113"/>
      <c r="P238" s="112"/>
      <c r="Q238" s="112"/>
      <c r="R238" s="112"/>
      <c r="S238" s="114"/>
      <c r="T238" s="92">
        <f t="shared" si="16"/>
        <v>0</v>
      </c>
      <c r="U238" s="112"/>
      <c r="V238" s="114"/>
      <c r="W238" s="92">
        <f t="shared" si="17"/>
        <v>0</v>
      </c>
      <c r="X238" s="92">
        <f t="shared" si="18"/>
        <v>0</v>
      </c>
      <c r="Y238" s="92">
        <f t="shared" si="19"/>
        <v>0</v>
      </c>
      <c r="Z238" s="93"/>
      <c r="AA238" s="94"/>
      <c r="AB238" s="109"/>
      <c r="AC238" s="109"/>
      <c r="AD238" s="109"/>
      <c r="AE238" s="100"/>
    </row>
    <row r="239" spans="1:31" s="97" customFormat="1" ht="20.149999999999999" customHeight="1" x14ac:dyDescent="0.3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07">
        <v>236</v>
      </c>
      <c r="O239" s="113"/>
      <c r="P239" s="112"/>
      <c r="Q239" s="112"/>
      <c r="R239" s="112"/>
      <c r="S239" s="114"/>
      <c r="T239" s="92">
        <f t="shared" si="16"/>
        <v>0</v>
      </c>
      <c r="U239" s="112"/>
      <c r="V239" s="114"/>
      <c r="W239" s="92">
        <f t="shared" si="17"/>
        <v>0</v>
      </c>
      <c r="X239" s="92">
        <f t="shared" si="18"/>
        <v>0</v>
      </c>
      <c r="Y239" s="92">
        <f t="shared" si="19"/>
        <v>0</v>
      </c>
      <c r="Z239" s="93"/>
      <c r="AA239" s="94"/>
      <c r="AB239" s="109"/>
      <c r="AC239" s="109"/>
      <c r="AD239" s="109"/>
      <c r="AE239" s="100"/>
    </row>
    <row r="240" spans="1:31" s="97" customFormat="1" ht="20.149999999999999" customHeight="1" x14ac:dyDescent="0.3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07">
        <v>237</v>
      </c>
      <c r="O240" s="113"/>
      <c r="P240" s="112"/>
      <c r="Q240" s="112"/>
      <c r="R240" s="112"/>
      <c r="S240" s="114"/>
      <c r="T240" s="92">
        <f t="shared" si="16"/>
        <v>0</v>
      </c>
      <c r="U240" s="112"/>
      <c r="V240" s="114"/>
      <c r="W240" s="92">
        <f t="shared" si="17"/>
        <v>0</v>
      </c>
      <c r="X240" s="92">
        <f t="shared" si="18"/>
        <v>0</v>
      </c>
      <c r="Y240" s="92">
        <f t="shared" si="19"/>
        <v>0</v>
      </c>
      <c r="Z240" s="93"/>
      <c r="AA240" s="94"/>
      <c r="AB240" s="109"/>
      <c r="AC240" s="109"/>
      <c r="AD240" s="109"/>
      <c r="AE240" s="100"/>
    </row>
    <row r="241" spans="1:31" s="97" customFormat="1" ht="20.149999999999999" customHeight="1" x14ac:dyDescent="0.3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07">
        <v>238</v>
      </c>
      <c r="O241" s="113"/>
      <c r="P241" s="112"/>
      <c r="Q241" s="112"/>
      <c r="R241" s="112"/>
      <c r="S241" s="114"/>
      <c r="T241" s="92">
        <f t="shared" si="16"/>
        <v>0</v>
      </c>
      <c r="U241" s="112"/>
      <c r="V241" s="114"/>
      <c r="W241" s="92">
        <f t="shared" si="17"/>
        <v>0</v>
      </c>
      <c r="X241" s="92">
        <f t="shared" si="18"/>
        <v>0</v>
      </c>
      <c r="Y241" s="92">
        <f t="shared" si="19"/>
        <v>0</v>
      </c>
      <c r="Z241" s="93"/>
      <c r="AA241" s="94"/>
      <c r="AB241" s="109"/>
      <c r="AC241" s="109"/>
      <c r="AD241" s="109"/>
      <c r="AE241" s="100"/>
    </row>
    <row r="242" spans="1:31" s="97" customFormat="1" ht="20.149999999999999" customHeight="1" x14ac:dyDescent="0.3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07">
        <v>239</v>
      </c>
      <c r="O242" s="113"/>
      <c r="P242" s="112"/>
      <c r="Q242" s="112"/>
      <c r="R242" s="112"/>
      <c r="S242" s="114"/>
      <c r="T242" s="92">
        <f t="shared" si="16"/>
        <v>0</v>
      </c>
      <c r="U242" s="112"/>
      <c r="V242" s="114"/>
      <c r="W242" s="92">
        <f t="shared" si="17"/>
        <v>0</v>
      </c>
      <c r="X242" s="92">
        <f t="shared" si="18"/>
        <v>0</v>
      </c>
      <c r="Y242" s="92">
        <f t="shared" si="19"/>
        <v>0</v>
      </c>
      <c r="Z242" s="93"/>
      <c r="AA242" s="94"/>
      <c r="AB242" s="109"/>
      <c r="AC242" s="109"/>
      <c r="AD242" s="109"/>
      <c r="AE242" s="100"/>
    </row>
    <row r="243" spans="1:31" s="97" customFormat="1" ht="20.149999999999999" customHeight="1" x14ac:dyDescent="0.3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07">
        <v>240</v>
      </c>
      <c r="O243" s="113"/>
      <c r="P243" s="112"/>
      <c r="Q243" s="112"/>
      <c r="R243" s="112"/>
      <c r="S243" s="114"/>
      <c r="T243" s="92">
        <f t="shared" si="16"/>
        <v>0</v>
      </c>
      <c r="U243" s="112"/>
      <c r="V243" s="114"/>
      <c r="W243" s="92">
        <f t="shared" si="17"/>
        <v>0</v>
      </c>
      <c r="X243" s="92">
        <f t="shared" si="18"/>
        <v>0</v>
      </c>
      <c r="Y243" s="92">
        <f t="shared" si="19"/>
        <v>0</v>
      </c>
      <c r="Z243" s="93"/>
      <c r="AA243" s="94"/>
      <c r="AB243" s="109"/>
      <c r="AC243" s="109"/>
      <c r="AD243" s="109"/>
      <c r="AE243" s="100"/>
    </row>
    <row r="244" spans="1:31" s="97" customFormat="1" ht="20.149999999999999" customHeight="1" x14ac:dyDescent="0.3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07">
        <v>241</v>
      </c>
      <c r="O244" s="113"/>
      <c r="P244" s="112"/>
      <c r="Q244" s="112"/>
      <c r="R244" s="112"/>
      <c r="S244" s="114"/>
      <c r="T244" s="92">
        <f t="shared" si="16"/>
        <v>0</v>
      </c>
      <c r="U244" s="112"/>
      <c r="V244" s="114"/>
      <c r="W244" s="92">
        <f t="shared" si="17"/>
        <v>0</v>
      </c>
      <c r="X244" s="92">
        <f t="shared" si="18"/>
        <v>0</v>
      </c>
      <c r="Y244" s="92">
        <f t="shared" si="19"/>
        <v>0</v>
      </c>
      <c r="Z244" s="93"/>
      <c r="AA244" s="94"/>
      <c r="AB244" s="109"/>
      <c r="AC244" s="109"/>
      <c r="AD244" s="109"/>
      <c r="AE244" s="100"/>
    </row>
    <row r="245" spans="1:31" s="97" customFormat="1" ht="20.149999999999999" customHeight="1" x14ac:dyDescent="0.3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07">
        <v>242</v>
      </c>
      <c r="O245" s="113"/>
      <c r="P245" s="112"/>
      <c r="Q245" s="112"/>
      <c r="R245" s="112"/>
      <c r="S245" s="114"/>
      <c r="T245" s="92">
        <f t="shared" si="16"/>
        <v>0</v>
      </c>
      <c r="U245" s="112"/>
      <c r="V245" s="114"/>
      <c r="W245" s="92">
        <f t="shared" si="17"/>
        <v>0</v>
      </c>
      <c r="X245" s="92">
        <f t="shared" si="18"/>
        <v>0</v>
      </c>
      <c r="Y245" s="92">
        <f t="shared" si="19"/>
        <v>0</v>
      </c>
      <c r="Z245" s="93"/>
      <c r="AA245" s="94"/>
      <c r="AB245" s="109"/>
      <c r="AC245" s="109"/>
      <c r="AD245" s="109"/>
      <c r="AE245" s="100"/>
    </row>
    <row r="246" spans="1:31" s="97" customFormat="1" ht="20.149999999999999" customHeight="1" x14ac:dyDescent="0.3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07">
        <v>243</v>
      </c>
      <c r="O246" s="113"/>
      <c r="P246" s="112"/>
      <c r="Q246" s="112"/>
      <c r="R246" s="112"/>
      <c r="S246" s="114"/>
      <c r="T246" s="92">
        <f t="shared" si="16"/>
        <v>0</v>
      </c>
      <c r="U246" s="112"/>
      <c r="V246" s="114"/>
      <c r="W246" s="92">
        <f t="shared" si="17"/>
        <v>0</v>
      </c>
      <c r="X246" s="92">
        <f t="shared" si="18"/>
        <v>0</v>
      </c>
      <c r="Y246" s="92">
        <f t="shared" si="19"/>
        <v>0</v>
      </c>
      <c r="Z246" s="93"/>
      <c r="AA246" s="94"/>
      <c r="AB246" s="109"/>
      <c r="AC246" s="109"/>
      <c r="AD246" s="109"/>
      <c r="AE246" s="100"/>
    </row>
    <row r="247" spans="1:31" s="97" customFormat="1" ht="20.149999999999999" customHeight="1" x14ac:dyDescent="0.3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07">
        <v>244</v>
      </c>
      <c r="O247" s="113"/>
      <c r="P247" s="112"/>
      <c r="Q247" s="112"/>
      <c r="R247" s="112"/>
      <c r="S247" s="114"/>
      <c r="T247" s="92">
        <f t="shared" si="16"/>
        <v>0</v>
      </c>
      <c r="U247" s="112"/>
      <c r="V247" s="114"/>
      <c r="W247" s="92">
        <f t="shared" si="17"/>
        <v>0</v>
      </c>
      <c r="X247" s="92">
        <f t="shared" si="18"/>
        <v>0</v>
      </c>
      <c r="Y247" s="92">
        <f t="shared" si="19"/>
        <v>0</v>
      </c>
      <c r="Z247" s="93"/>
      <c r="AA247" s="94"/>
      <c r="AB247" s="109"/>
      <c r="AC247" s="109"/>
      <c r="AD247" s="109"/>
      <c r="AE247" s="100"/>
    </row>
    <row r="248" spans="1:31" s="97" customFormat="1" ht="20.149999999999999" customHeight="1" x14ac:dyDescent="0.3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07">
        <v>245</v>
      </c>
      <c r="O248" s="113"/>
      <c r="P248" s="112"/>
      <c r="Q248" s="112"/>
      <c r="R248" s="112"/>
      <c r="S248" s="114"/>
      <c r="T248" s="92">
        <f t="shared" si="16"/>
        <v>0</v>
      </c>
      <c r="U248" s="112"/>
      <c r="V248" s="114"/>
      <c r="W248" s="92">
        <f t="shared" si="17"/>
        <v>0</v>
      </c>
      <c r="X248" s="92">
        <f t="shared" si="18"/>
        <v>0</v>
      </c>
      <c r="Y248" s="92">
        <f t="shared" si="19"/>
        <v>0</v>
      </c>
      <c r="Z248" s="93"/>
      <c r="AA248" s="94"/>
      <c r="AB248" s="109"/>
      <c r="AC248" s="109"/>
      <c r="AD248" s="109"/>
      <c r="AE248" s="100"/>
    </row>
    <row r="249" spans="1:31" s="97" customFormat="1" ht="20.149999999999999" customHeight="1" x14ac:dyDescent="0.3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07">
        <v>246</v>
      </c>
      <c r="O249" s="113"/>
      <c r="P249" s="112"/>
      <c r="Q249" s="112"/>
      <c r="R249" s="112"/>
      <c r="S249" s="114"/>
      <c r="T249" s="92">
        <f t="shared" si="16"/>
        <v>0</v>
      </c>
      <c r="U249" s="112"/>
      <c r="V249" s="114"/>
      <c r="W249" s="92">
        <f t="shared" si="17"/>
        <v>0</v>
      </c>
      <c r="X249" s="92">
        <f t="shared" si="18"/>
        <v>0</v>
      </c>
      <c r="Y249" s="92">
        <f t="shared" si="19"/>
        <v>0</v>
      </c>
      <c r="Z249" s="93"/>
      <c r="AA249" s="94"/>
      <c r="AB249" s="109"/>
      <c r="AC249" s="109"/>
      <c r="AD249" s="109"/>
      <c r="AE249" s="100"/>
    </row>
    <row r="250" spans="1:31" s="97" customFormat="1" ht="20.149999999999999" customHeight="1" x14ac:dyDescent="0.3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07">
        <v>247</v>
      </c>
      <c r="O250" s="113"/>
      <c r="P250" s="112"/>
      <c r="Q250" s="112"/>
      <c r="R250" s="112"/>
      <c r="S250" s="114"/>
      <c r="T250" s="92">
        <f t="shared" si="16"/>
        <v>0</v>
      </c>
      <c r="U250" s="112"/>
      <c r="V250" s="114"/>
      <c r="W250" s="92">
        <f t="shared" si="17"/>
        <v>0</v>
      </c>
      <c r="X250" s="92">
        <f t="shared" si="18"/>
        <v>0</v>
      </c>
      <c r="Y250" s="92">
        <f t="shared" si="19"/>
        <v>0</v>
      </c>
      <c r="Z250" s="93"/>
      <c r="AA250" s="94"/>
      <c r="AB250" s="109"/>
      <c r="AC250" s="109"/>
      <c r="AD250" s="109"/>
      <c r="AE250" s="100"/>
    </row>
    <row r="251" spans="1:31" s="97" customFormat="1" ht="20.149999999999999" customHeight="1" x14ac:dyDescent="0.3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07">
        <v>248</v>
      </c>
      <c r="O251" s="113"/>
      <c r="P251" s="112"/>
      <c r="Q251" s="112"/>
      <c r="R251" s="112"/>
      <c r="S251" s="114"/>
      <c r="T251" s="92">
        <f t="shared" si="16"/>
        <v>0</v>
      </c>
      <c r="U251" s="112"/>
      <c r="V251" s="114"/>
      <c r="W251" s="92">
        <f t="shared" si="17"/>
        <v>0</v>
      </c>
      <c r="X251" s="92">
        <f t="shared" si="18"/>
        <v>0</v>
      </c>
      <c r="Y251" s="92">
        <f t="shared" si="19"/>
        <v>0</v>
      </c>
      <c r="Z251" s="93"/>
      <c r="AA251" s="94"/>
      <c r="AB251" s="109"/>
      <c r="AC251" s="109"/>
      <c r="AD251" s="109"/>
      <c r="AE251" s="100"/>
    </row>
    <row r="252" spans="1:31" s="97" customFormat="1" ht="20.149999999999999" customHeight="1" x14ac:dyDescent="0.3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07">
        <v>249</v>
      </c>
      <c r="O252" s="113"/>
      <c r="P252" s="112"/>
      <c r="Q252" s="112"/>
      <c r="R252" s="112"/>
      <c r="S252" s="114"/>
      <c r="T252" s="92">
        <f t="shared" si="16"/>
        <v>0</v>
      </c>
      <c r="U252" s="112"/>
      <c r="V252" s="114"/>
      <c r="W252" s="92">
        <f t="shared" si="17"/>
        <v>0</v>
      </c>
      <c r="X252" s="92">
        <f t="shared" si="18"/>
        <v>0</v>
      </c>
      <c r="Y252" s="92">
        <f t="shared" si="19"/>
        <v>0</v>
      </c>
      <c r="Z252" s="93"/>
      <c r="AA252" s="94"/>
      <c r="AB252" s="109"/>
      <c r="AC252" s="109"/>
      <c r="AD252" s="109"/>
      <c r="AE252" s="100"/>
    </row>
    <row r="253" spans="1:31" s="97" customFormat="1" ht="20.149999999999999" customHeight="1" x14ac:dyDescent="0.3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07">
        <v>250</v>
      </c>
      <c r="O253" s="113"/>
      <c r="P253" s="112"/>
      <c r="Q253" s="112"/>
      <c r="R253" s="112"/>
      <c r="S253" s="114"/>
      <c r="T253" s="92">
        <f t="shared" si="16"/>
        <v>0</v>
      </c>
      <c r="U253" s="112"/>
      <c r="V253" s="114"/>
      <c r="W253" s="92">
        <f t="shared" si="17"/>
        <v>0</v>
      </c>
      <c r="X253" s="92">
        <f t="shared" si="18"/>
        <v>0</v>
      </c>
      <c r="Y253" s="92">
        <f t="shared" si="19"/>
        <v>0</v>
      </c>
      <c r="Z253" s="93"/>
      <c r="AA253" s="94"/>
      <c r="AB253" s="109"/>
      <c r="AC253" s="109"/>
      <c r="AD253" s="109"/>
      <c r="AE253" s="100"/>
    </row>
    <row r="254" spans="1:31" s="97" customFormat="1" ht="20.149999999999999" customHeight="1" x14ac:dyDescent="0.3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07">
        <v>251</v>
      </c>
      <c r="O254" s="113"/>
      <c r="P254" s="112"/>
      <c r="Q254" s="112"/>
      <c r="R254" s="112"/>
      <c r="S254" s="114"/>
      <c r="T254" s="92">
        <f t="shared" si="16"/>
        <v>0</v>
      </c>
      <c r="U254" s="112"/>
      <c r="V254" s="114"/>
      <c r="W254" s="92">
        <f t="shared" si="17"/>
        <v>0</v>
      </c>
      <c r="X254" s="92">
        <f t="shared" si="18"/>
        <v>0</v>
      </c>
      <c r="Y254" s="92">
        <f t="shared" si="19"/>
        <v>0</v>
      </c>
      <c r="Z254" s="93"/>
      <c r="AA254" s="94"/>
      <c r="AB254" s="109"/>
      <c r="AC254" s="109"/>
      <c r="AD254" s="109"/>
      <c r="AE254" s="100"/>
    </row>
    <row r="255" spans="1:31" s="97" customFormat="1" ht="20.149999999999999" customHeight="1" x14ac:dyDescent="0.3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07">
        <v>252</v>
      </c>
      <c r="O255" s="113"/>
      <c r="P255" s="112"/>
      <c r="Q255" s="112"/>
      <c r="R255" s="112"/>
      <c r="S255" s="114"/>
      <c r="T255" s="92">
        <f t="shared" si="16"/>
        <v>0</v>
      </c>
      <c r="U255" s="112"/>
      <c r="V255" s="114"/>
      <c r="W255" s="92">
        <f t="shared" si="17"/>
        <v>0</v>
      </c>
      <c r="X255" s="92">
        <f t="shared" si="18"/>
        <v>0</v>
      </c>
      <c r="Y255" s="92">
        <f t="shared" si="19"/>
        <v>0</v>
      </c>
      <c r="Z255" s="93"/>
      <c r="AA255" s="94"/>
      <c r="AB255" s="109"/>
      <c r="AC255" s="109"/>
      <c r="AD255" s="109"/>
      <c r="AE255" s="100"/>
    </row>
    <row r="256" spans="1:31" s="97" customFormat="1" ht="20.149999999999999" customHeight="1" x14ac:dyDescent="0.3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07">
        <v>253</v>
      </c>
      <c r="O256" s="113"/>
      <c r="P256" s="112"/>
      <c r="Q256" s="112"/>
      <c r="R256" s="112"/>
      <c r="S256" s="114"/>
      <c r="T256" s="92">
        <f t="shared" si="16"/>
        <v>0</v>
      </c>
      <c r="U256" s="112"/>
      <c r="V256" s="114"/>
      <c r="W256" s="92">
        <f t="shared" si="17"/>
        <v>0</v>
      </c>
      <c r="X256" s="92">
        <f t="shared" si="18"/>
        <v>0</v>
      </c>
      <c r="Y256" s="92">
        <f t="shared" si="19"/>
        <v>0</v>
      </c>
      <c r="Z256" s="93"/>
      <c r="AA256" s="94"/>
      <c r="AB256" s="109"/>
      <c r="AC256" s="109"/>
      <c r="AD256" s="109"/>
      <c r="AE256" s="100"/>
    </row>
    <row r="257" spans="1:31" s="97" customFormat="1" ht="20.149999999999999" customHeight="1" x14ac:dyDescent="0.3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07">
        <v>254</v>
      </c>
      <c r="O257" s="113"/>
      <c r="P257" s="112"/>
      <c r="Q257" s="112"/>
      <c r="R257" s="112"/>
      <c r="S257" s="114"/>
      <c r="T257" s="92">
        <f t="shared" si="16"/>
        <v>0</v>
      </c>
      <c r="U257" s="112"/>
      <c r="V257" s="114"/>
      <c r="W257" s="92">
        <f t="shared" si="17"/>
        <v>0</v>
      </c>
      <c r="X257" s="92">
        <f t="shared" si="18"/>
        <v>0</v>
      </c>
      <c r="Y257" s="92">
        <f t="shared" si="19"/>
        <v>0</v>
      </c>
      <c r="Z257" s="93"/>
      <c r="AA257" s="94"/>
      <c r="AB257" s="109"/>
      <c r="AC257" s="109"/>
      <c r="AD257" s="109"/>
      <c r="AE257" s="100"/>
    </row>
    <row r="258" spans="1:31" s="97" customFormat="1" ht="20.149999999999999" customHeight="1" x14ac:dyDescent="0.3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07">
        <v>255</v>
      </c>
      <c r="O258" s="113"/>
      <c r="P258" s="112"/>
      <c r="Q258" s="112"/>
      <c r="R258" s="112"/>
      <c r="S258" s="114"/>
      <c r="T258" s="92">
        <f t="shared" si="16"/>
        <v>0</v>
      </c>
      <c r="U258" s="112"/>
      <c r="V258" s="114"/>
      <c r="W258" s="92">
        <f t="shared" si="17"/>
        <v>0</v>
      </c>
      <c r="X258" s="92">
        <f t="shared" si="18"/>
        <v>0</v>
      </c>
      <c r="Y258" s="92">
        <f t="shared" si="19"/>
        <v>0</v>
      </c>
      <c r="Z258" s="93"/>
      <c r="AA258" s="94"/>
      <c r="AB258" s="109"/>
      <c r="AC258" s="109"/>
      <c r="AD258" s="109"/>
      <c r="AE258" s="100"/>
    </row>
    <row r="259" spans="1:31" s="97" customFormat="1" ht="20.149999999999999" customHeight="1" x14ac:dyDescent="0.3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07">
        <v>256</v>
      </c>
      <c r="O259" s="113"/>
      <c r="P259" s="112"/>
      <c r="Q259" s="112"/>
      <c r="R259" s="112"/>
      <c r="S259" s="114"/>
      <c r="T259" s="92">
        <f t="shared" si="16"/>
        <v>0</v>
      </c>
      <c r="U259" s="112"/>
      <c r="V259" s="114"/>
      <c r="W259" s="92">
        <f t="shared" si="17"/>
        <v>0</v>
      </c>
      <c r="X259" s="92">
        <f t="shared" si="18"/>
        <v>0</v>
      </c>
      <c r="Y259" s="92">
        <f t="shared" si="19"/>
        <v>0</v>
      </c>
      <c r="Z259" s="93"/>
      <c r="AA259" s="94"/>
      <c r="AB259" s="109"/>
      <c r="AC259" s="109"/>
      <c r="AD259" s="109"/>
      <c r="AE259" s="100"/>
    </row>
    <row r="260" spans="1:31" s="97" customFormat="1" ht="20.149999999999999" customHeight="1" x14ac:dyDescent="0.3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07">
        <v>257</v>
      </c>
      <c r="O260" s="113"/>
      <c r="P260" s="112"/>
      <c r="Q260" s="112"/>
      <c r="R260" s="112"/>
      <c r="S260" s="114"/>
      <c r="T260" s="92">
        <f t="shared" si="16"/>
        <v>0</v>
      </c>
      <c r="U260" s="112"/>
      <c r="V260" s="114"/>
      <c r="W260" s="92">
        <f t="shared" si="17"/>
        <v>0</v>
      </c>
      <c r="X260" s="92">
        <f t="shared" si="18"/>
        <v>0</v>
      </c>
      <c r="Y260" s="92">
        <f t="shared" si="19"/>
        <v>0</v>
      </c>
      <c r="Z260" s="93"/>
      <c r="AA260" s="94"/>
      <c r="AB260" s="109"/>
      <c r="AC260" s="109"/>
      <c r="AD260" s="109"/>
      <c r="AE260" s="100"/>
    </row>
    <row r="261" spans="1:31" s="97" customFormat="1" ht="20.149999999999999" customHeight="1" x14ac:dyDescent="0.3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07">
        <v>258</v>
      </c>
      <c r="O261" s="113"/>
      <c r="P261" s="112"/>
      <c r="Q261" s="112"/>
      <c r="R261" s="112"/>
      <c r="S261" s="114"/>
      <c r="T261" s="92">
        <f t="shared" ref="T261:T324" si="20">IF(OR(R261=5,R261=10, R261=15, R261="BP",R261="SCR"),"NT",S261)</f>
        <v>0</v>
      </c>
      <c r="U261" s="112"/>
      <c r="V261" s="114"/>
      <c r="W261" s="92">
        <f t="shared" ref="W261:W324" si="21">IF(OR(U261=5,U261=10, U261=15, U261="BP",U261="SCR"),"NT",V261)</f>
        <v>0</v>
      </c>
      <c r="X261" s="92">
        <f t="shared" ref="X261:X324" si="22">(T261+W261)</f>
        <v>0</v>
      </c>
      <c r="Y261" s="92">
        <f t="shared" ref="Y261:Y324" si="23">(T261+W261)/2</f>
        <v>0</v>
      </c>
      <c r="Z261" s="93"/>
      <c r="AA261" s="94"/>
      <c r="AB261" s="109"/>
      <c r="AC261" s="109"/>
      <c r="AD261" s="109"/>
      <c r="AE261" s="100"/>
    </row>
    <row r="262" spans="1:31" s="97" customFormat="1" ht="20.149999999999999" customHeight="1" x14ac:dyDescent="0.3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07">
        <v>259</v>
      </c>
      <c r="O262" s="113"/>
      <c r="P262" s="112"/>
      <c r="Q262" s="112"/>
      <c r="R262" s="112"/>
      <c r="S262" s="114"/>
      <c r="T262" s="92">
        <f t="shared" si="20"/>
        <v>0</v>
      </c>
      <c r="U262" s="112"/>
      <c r="V262" s="114"/>
      <c r="W262" s="92">
        <f t="shared" si="21"/>
        <v>0</v>
      </c>
      <c r="X262" s="92">
        <f t="shared" si="22"/>
        <v>0</v>
      </c>
      <c r="Y262" s="92">
        <f t="shared" si="23"/>
        <v>0</v>
      </c>
      <c r="Z262" s="93"/>
      <c r="AA262" s="94"/>
      <c r="AB262" s="109"/>
      <c r="AC262" s="109"/>
      <c r="AD262" s="109"/>
      <c r="AE262" s="100"/>
    </row>
    <row r="263" spans="1:31" s="97" customFormat="1" ht="20.149999999999999" customHeight="1" x14ac:dyDescent="0.3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07">
        <v>260</v>
      </c>
      <c r="O263" s="113"/>
      <c r="P263" s="112"/>
      <c r="Q263" s="112"/>
      <c r="R263" s="112"/>
      <c r="S263" s="114"/>
      <c r="T263" s="92">
        <f t="shared" si="20"/>
        <v>0</v>
      </c>
      <c r="U263" s="112"/>
      <c r="V263" s="114"/>
      <c r="W263" s="92">
        <f t="shared" si="21"/>
        <v>0</v>
      </c>
      <c r="X263" s="92">
        <f t="shared" si="22"/>
        <v>0</v>
      </c>
      <c r="Y263" s="92">
        <f t="shared" si="23"/>
        <v>0</v>
      </c>
      <c r="Z263" s="93"/>
      <c r="AA263" s="94"/>
      <c r="AB263" s="109"/>
      <c r="AC263" s="109"/>
      <c r="AD263" s="109"/>
      <c r="AE263" s="100"/>
    </row>
    <row r="264" spans="1:31" s="97" customFormat="1" ht="20.149999999999999" customHeight="1" x14ac:dyDescent="0.3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07">
        <v>261</v>
      </c>
      <c r="O264" s="113"/>
      <c r="P264" s="112"/>
      <c r="Q264" s="112"/>
      <c r="R264" s="112"/>
      <c r="S264" s="114"/>
      <c r="T264" s="92">
        <f t="shared" si="20"/>
        <v>0</v>
      </c>
      <c r="U264" s="112"/>
      <c r="V264" s="114"/>
      <c r="W264" s="92">
        <f t="shared" si="21"/>
        <v>0</v>
      </c>
      <c r="X264" s="92">
        <f t="shared" si="22"/>
        <v>0</v>
      </c>
      <c r="Y264" s="92">
        <f t="shared" si="23"/>
        <v>0</v>
      </c>
      <c r="Z264" s="93"/>
      <c r="AA264" s="94"/>
      <c r="AB264" s="109"/>
      <c r="AC264" s="109"/>
      <c r="AD264" s="109"/>
      <c r="AE264" s="100"/>
    </row>
    <row r="265" spans="1:31" s="97" customFormat="1" ht="20.149999999999999" customHeight="1" x14ac:dyDescent="0.3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07">
        <v>262</v>
      </c>
      <c r="O265" s="113"/>
      <c r="P265" s="112"/>
      <c r="Q265" s="112"/>
      <c r="R265" s="112"/>
      <c r="S265" s="114"/>
      <c r="T265" s="92">
        <f t="shared" si="20"/>
        <v>0</v>
      </c>
      <c r="U265" s="112"/>
      <c r="V265" s="114"/>
      <c r="W265" s="92">
        <f t="shared" si="21"/>
        <v>0</v>
      </c>
      <c r="X265" s="92">
        <f t="shared" si="22"/>
        <v>0</v>
      </c>
      <c r="Y265" s="92">
        <f t="shared" si="23"/>
        <v>0</v>
      </c>
      <c r="Z265" s="93"/>
      <c r="AA265" s="94"/>
      <c r="AB265" s="109"/>
      <c r="AC265" s="109"/>
      <c r="AD265" s="109"/>
      <c r="AE265" s="100"/>
    </row>
    <row r="266" spans="1:31" s="97" customFormat="1" ht="20.149999999999999" customHeight="1" x14ac:dyDescent="0.3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07">
        <v>263</v>
      </c>
      <c r="O266" s="113"/>
      <c r="P266" s="112"/>
      <c r="Q266" s="112"/>
      <c r="R266" s="112"/>
      <c r="S266" s="114"/>
      <c r="T266" s="92">
        <f t="shared" si="20"/>
        <v>0</v>
      </c>
      <c r="U266" s="112"/>
      <c r="V266" s="114"/>
      <c r="W266" s="92">
        <f t="shared" si="21"/>
        <v>0</v>
      </c>
      <c r="X266" s="92">
        <f t="shared" si="22"/>
        <v>0</v>
      </c>
      <c r="Y266" s="92">
        <f t="shared" si="23"/>
        <v>0</v>
      </c>
      <c r="Z266" s="93"/>
      <c r="AA266" s="94"/>
      <c r="AB266" s="109"/>
      <c r="AC266" s="109"/>
      <c r="AD266" s="109"/>
      <c r="AE266" s="100"/>
    </row>
    <row r="267" spans="1:31" s="97" customFormat="1" ht="20.149999999999999" customHeight="1" x14ac:dyDescent="0.3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07">
        <v>264</v>
      </c>
      <c r="O267" s="113"/>
      <c r="P267" s="112"/>
      <c r="Q267" s="112"/>
      <c r="R267" s="112"/>
      <c r="S267" s="114"/>
      <c r="T267" s="92">
        <f t="shared" si="20"/>
        <v>0</v>
      </c>
      <c r="U267" s="112"/>
      <c r="V267" s="114"/>
      <c r="W267" s="92">
        <f t="shared" si="21"/>
        <v>0</v>
      </c>
      <c r="X267" s="92">
        <f t="shared" si="22"/>
        <v>0</v>
      </c>
      <c r="Y267" s="92">
        <f t="shared" si="23"/>
        <v>0</v>
      </c>
      <c r="Z267" s="93"/>
      <c r="AA267" s="94"/>
      <c r="AB267" s="109"/>
      <c r="AC267" s="109"/>
      <c r="AD267" s="109"/>
      <c r="AE267" s="100"/>
    </row>
    <row r="268" spans="1:31" s="97" customFormat="1" ht="20.149999999999999" customHeight="1" x14ac:dyDescent="0.3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07">
        <v>265</v>
      </c>
      <c r="O268" s="113"/>
      <c r="P268" s="112"/>
      <c r="Q268" s="112"/>
      <c r="R268" s="112"/>
      <c r="S268" s="114"/>
      <c r="T268" s="92">
        <f t="shared" si="20"/>
        <v>0</v>
      </c>
      <c r="U268" s="112"/>
      <c r="V268" s="114"/>
      <c r="W268" s="92">
        <f t="shared" si="21"/>
        <v>0</v>
      </c>
      <c r="X268" s="92">
        <f t="shared" si="22"/>
        <v>0</v>
      </c>
      <c r="Y268" s="92">
        <f t="shared" si="23"/>
        <v>0</v>
      </c>
      <c r="Z268" s="93"/>
      <c r="AA268" s="94"/>
      <c r="AB268" s="109"/>
      <c r="AC268" s="109"/>
      <c r="AD268" s="109"/>
      <c r="AE268" s="100"/>
    </row>
    <row r="269" spans="1:31" s="97" customFormat="1" ht="20.149999999999999" customHeight="1" x14ac:dyDescent="0.3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07">
        <v>266</v>
      </c>
      <c r="O269" s="113"/>
      <c r="P269" s="112"/>
      <c r="Q269" s="112"/>
      <c r="R269" s="112"/>
      <c r="S269" s="114"/>
      <c r="T269" s="92">
        <f t="shared" si="20"/>
        <v>0</v>
      </c>
      <c r="U269" s="112"/>
      <c r="V269" s="114"/>
      <c r="W269" s="92">
        <f t="shared" si="21"/>
        <v>0</v>
      </c>
      <c r="X269" s="92">
        <f t="shared" si="22"/>
        <v>0</v>
      </c>
      <c r="Y269" s="92">
        <f t="shared" si="23"/>
        <v>0</v>
      </c>
      <c r="Z269" s="93"/>
      <c r="AA269" s="94"/>
      <c r="AB269" s="109"/>
      <c r="AC269" s="109"/>
      <c r="AD269" s="109"/>
      <c r="AE269" s="100"/>
    </row>
    <row r="270" spans="1:31" s="97" customFormat="1" ht="20.149999999999999" customHeight="1" x14ac:dyDescent="0.3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07">
        <v>267</v>
      </c>
      <c r="O270" s="113"/>
      <c r="P270" s="112"/>
      <c r="Q270" s="112"/>
      <c r="R270" s="112"/>
      <c r="S270" s="114"/>
      <c r="T270" s="92">
        <f t="shared" si="20"/>
        <v>0</v>
      </c>
      <c r="U270" s="112"/>
      <c r="V270" s="114"/>
      <c r="W270" s="92">
        <f t="shared" si="21"/>
        <v>0</v>
      </c>
      <c r="X270" s="92">
        <f t="shared" si="22"/>
        <v>0</v>
      </c>
      <c r="Y270" s="92">
        <f t="shared" si="23"/>
        <v>0</v>
      </c>
      <c r="Z270" s="93"/>
      <c r="AA270" s="94"/>
      <c r="AB270" s="109"/>
      <c r="AC270" s="109"/>
      <c r="AD270" s="109"/>
      <c r="AE270" s="100"/>
    </row>
    <row r="271" spans="1:31" s="97" customFormat="1" ht="20.149999999999999" customHeight="1" x14ac:dyDescent="0.3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07">
        <v>268</v>
      </c>
      <c r="O271" s="113"/>
      <c r="P271" s="112"/>
      <c r="Q271" s="112"/>
      <c r="R271" s="112"/>
      <c r="S271" s="114"/>
      <c r="T271" s="92">
        <f t="shared" si="20"/>
        <v>0</v>
      </c>
      <c r="U271" s="112"/>
      <c r="V271" s="114"/>
      <c r="W271" s="92">
        <f t="shared" si="21"/>
        <v>0</v>
      </c>
      <c r="X271" s="92">
        <f t="shared" si="22"/>
        <v>0</v>
      </c>
      <c r="Y271" s="92">
        <f t="shared" si="23"/>
        <v>0</v>
      </c>
      <c r="Z271" s="93"/>
      <c r="AA271" s="94"/>
      <c r="AB271" s="109"/>
      <c r="AC271" s="109"/>
      <c r="AD271" s="109"/>
      <c r="AE271" s="100"/>
    </row>
    <row r="272" spans="1:31" s="97" customFormat="1" ht="20.149999999999999" customHeight="1" x14ac:dyDescent="0.3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07">
        <v>269</v>
      </c>
      <c r="O272" s="113"/>
      <c r="P272" s="112"/>
      <c r="Q272" s="112"/>
      <c r="R272" s="112"/>
      <c r="S272" s="114"/>
      <c r="T272" s="92">
        <f t="shared" si="20"/>
        <v>0</v>
      </c>
      <c r="U272" s="112"/>
      <c r="V272" s="114"/>
      <c r="W272" s="92">
        <f t="shared" si="21"/>
        <v>0</v>
      </c>
      <c r="X272" s="92">
        <f t="shared" si="22"/>
        <v>0</v>
      </c>
      <c r="Y272" s="92">
        <f t="shared" si="23"/>
        <v>0</v>
      </c>
      <c r="Z272" s="93"/>
      <c r="AA272" s="94"/>
      <c r="AB272" s="109"/>
      <c r="AC272" s="109"/>
      <c r="AD272" s="109"/>
      <c r="AE272" s="100"/>
    </row>
    <row r="273" spans="1:31" s="97" customFormat="1" ht="20.149999999999999" customHeight="1" x14ac:dyDescent="0.3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07">
        <v>270</v>
      </c>
      <c r="O273" s="113"/>
      <c r="P273" s="112"/>
      <c r="Q273" s="112"/>
      <c r="R273" s="112"/>
      <c r="S273" s="114"/>
      <c r="T273" s="92">
        <f t="shared" si="20"/>
        <v>0</v>
      </c>
      <c r="U273" s="112"/>
      <c r="V273" s="114"/>
      <c r="W273" s="92">
        <f t="shared" si="21"/>
        <v>0</v>
      </c>
      <c r="X273" s="92">
        <f t="shared" si="22"/>
        <v>0</v>
      </c>
      <c r="Y273" s="92">
        <f t="shared" si="23"/>
        <v>0</v>
      </c>
      <c r="Z273" s="93"/>
      <c r="AA273" s="94"/>
      <c r="AB273" s="109"/>
      <c r="AC273" s="109"/>
      <c r="AD273" s="109"/>
      <c r="AE273" s="100"/>
    </row>
    <row r="274" spans="1:31" s="97" customFormat="1" ht="20.149999999999999" customHeight="1" x14ac:dyDescent="0.3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07">
        <v>271</v>
      </c>
      <c r="O274" s="113"/>
      <c r="P274" s="112"/>
      <c r="Q274" s="112"/>
      <c r="R274" s="112"/>
      <c r="S274" s="114"/>
      <c r="T274" s="92">
        <f t="shared" si="20"/>
        <v>0</v>
      </c>
      <c r="U274" s="112"/>
      <c r="V274" s="114"/>
      <c r="W274" s="92">
        <f t="shared" si="21"/>
        <v>0</v>
      </c>
      <c r="X274" s="92">
        <f t="shared" si="22"/>
        <v>0</v>
      </c>
      <c r="Y274" s="92">
        <f t="shared" si="23"/>
        <v>0</v>
      </c>
      <c r="Z274" s="93"/>
      <c r="AA274" s="94"/>
      <c r="AB274" s="109"/>
      <c r="AC274" s="109"/>
      <c r="AD274" s="109"/>
      <c r="AE274" s="100"/>
    </row>
    <row r="275" spans="1:31" s="97" customFormat="1" ht="20.149999999999999" customHeight="1" x14ac:dyDescent="0.3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07">
        <v>272</v>
      </c>
      <c r="O275" s="113"/>
      <c r="P275" s="112"/>
      <c r="Q275" s="112"/>
      <c r="R275" s="112"/>
      <c r="S275" s="114"/>
      <c r="T275" s="92">
        <f t="shared" si="20"/>
        <v>0</v>
      </c>
      <c r="U275" s="112"/>
      <c r="V275" s="114"/>
      <c r="W275" s="92">
        <f t="shared" si="21"/>
        <v>0</v>
      </c>
      <c r="X275" s="92">
        <f t="shared" si="22"/>
        <v>0</v>
      </c>
      <c r="Y275" s="92">
        <f t="shared" si="23"/>
        <v>0</v>
      </c>
      <c r="Z275" s="93"/>
      <c r="AA275" s="94"/>
      <c r="AB275" s="109"/>
      <c r="AC275" s="109"/>
      <c r="AD275" s="109"/>
      <c r="AE275" s="100"/>
    </row>
    <row r="276" spans="1:31" s="97" customFormat="1" ht="20.149999999999999" customHeight="1" x14ac:dyDescent="0.3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07">
        <v>273</v>
      </c>
      <c r="O276" s="113"/>
      <c r="P276" s="112"/>
      <c r="Q276" s="112"/>
      <c r="R276" s="112"/>
      <c r="S276" s="114"/>
      <c r="T276" s="92">
        <f t="shared" si="20"/>
        <v>0</v>
      </c>
      <c r="U276" s="112"/>
      <c r="V276" s="114"/>
      <c r="W276" s="92">
        <f t="shared" si="21"/>
        <v>0</v>
      </c>
      <c r="X276" s="92">
        <f t="shared" si="22"/>
        <v>0</v>
      </c>
      <c r="Y276" s="92">
        <f t="shared" si="23"/>
        <v>0</v>
      </c>
      <c r="Z276" s="93"/>
      <c r="AA276" s="94"/>
      <c r="AB276" s="109"/>
      <c r="AC276" s="109"/>
      <c r="AD276" s="109"/>
      <c r="AE276" s="100"/>
    </row>
    <row r="277" spans="1:31" s="97" customFormat="1" ht="20.149999999999999" customHeight="1" x14ac:dyDescent="0.3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07">
        <v>274</v>
      </c>
      <c r="O277" s="113"/>
      <c r="P277" s="112"/>
      <c r="Q277" s="112"/>
      <c r="R277" s="112"/>
      <c r="S277" s="114"/>
      <c r="T277" s="92">
        <f t="shared" si="20"/>
        <v>0</v>
      </c>
      <c r="U277" s="112"/>
      <c r="V277" s="114"/>
      <c r="W277" s="92">
        <f t="shared" si="21"/>
        <v>0</v>
      </c>
      <c r="X277" s="92">
        <f t="shared" si="22"/>
        <v>0</v>
      </c>
      <c r="Y277" s="92">
        <f t="shared" si="23"/>
        <v>0</v>
      </c>
      <c r="Z277" s="93"/>
      <c r="AA277" s="94"/>
      <c r="AB277" s="109"/>
      <c r="AC277" s="109"/>
      <c r="AD277" s="109"/>
      <c r="AE277" s="100"/>
    </row>
    <row r="278" spans="1:31" s="97" customFormat="1" ht="20.149999999999999" customHeight="1" x14ac:dyDescent="0.3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07">
        <v>275</v>
      </c>
      <c r="O278" s="113"/>
      <c r="P278" s="112"/>
      <c r="Q278" s="112"/>
      <c r="R278" s="112"/>
      <c r="S278" s="114"/>
      <c r="T278" s="92">
        <f t="shared" si="20"/>
        <v>0</v>
      </c>
      <c r="U278" s="112"/>
      <c r="V278" s="114"/>
      <c r="W278" s="92">
        <f t="shared" si="21"/>
        <v>0</v>
      </c>
      <c r="X278" s="92">
        <f t="shared" si="22"/>
        <v>0</v>
      </c>
      <c r="Y278" s="92">
        <f t="shared" si="23"/>
        <v>0</v>
      </c>
      <c r="Z278" s="93"/>
      <c r="AA278" s="94"/>
      <c r="AB278" s="109"/>
      <c r="AC278" s="109"/>
      <c r="AD278" s="109"/>
      <c r="AE278" s="100"/>
    </row>
    <row r="279" spans="1:31" s="97" customFormat="1" ht="20.149999999999999" customHeight="1" x14ac:dyDescent="0.3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07">
        <v>276</v>
      </c>
      <c r="O279" s="113"/>
      <c r="P279" s="112"/>
      <c r="Q279" s="112"/>
      <c r="R279" s="112"/>
      <c r="S279" s="114"/>
      <c r="T279" s="92">
        <f t="shared" si="20"/>
        <v>0</v>
      </c>
      <c r="U279" s="112"/>
      <c r="V279" s="114"/>
      <c r="W279" s="92">
        <f t="shared" si="21"/>
        <v>0</v>
      </c>
      <c r="X279" s="92">
        <f t="shared" si="22"/>
        <v>0</v>
      </c>
      <c r="Y279" s="92">
        <f t="shared" si="23"/>
        <v>0</v>
      </c>
      <c r="Z279" s="93"/>
      <c r="AA279" s="94"/>
      <c r="AB279" s="109"/>
      <c r="AC279" s="109"/>
      <c r="AD279" s="109"/>
      <c r="AE279" s="100"/>
    </row>
    <row r="280" spans="1:31" s="97" customFormat="1" ht="20.149999999999999" customHeight="1" x14ac:dyDescent="0.3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07">
        <v>277</v>
      </c>
      <c r="O280" s="113"/>
      <c r="P280" s="112"/>
      <c r="Q280" s="112"/>
      <c r="R280" s="112"/>
      <c r="S280" s="114"/>
      <c r="T280" s="92">
        <f t="shared" si="20"/>
        <v>0</v>
      </c>
      <c r="U280" s="112"/>
      <c r="V280" s="114"/>
      <c r="W280" s="92">
        <f t="shared" si="21"/>
        <v>0</v>
      </c>
      <c r="X280" s="92">
        <f t="shared" si="22"/>
        <v>0</v>
      </c>
      <c r="Y280" s="92">
        <f t="shared" si="23"/>
        <v>0</v>
      </c>
      <c r="Z280" s="93"/>
      <c r="AA280" s="94"/>
      <c r="AB280" s="109"/>
      <c r="AC280" s="109"/>
      <c r="AD280" s="109"/>
      <c r="AE280" s="100"/>
    </row>
    <row r="281" spans="1:31" s="97" customFormat="1" ht="20.149999999999999" customHeight="1" x14ac:dyDescent="0.3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07">
        <v>278</v>
      </c>
      <c r="O281" s="113"/>
      <c r="P281" s="112"/>
      <c r="Q281" s="112"/>
      <c r="R281" s="112"/>
      <c r="S281" s="114"/>
      <c r="T281" s="92">
        <f t="shared" si="20"/>
        <v>0</v>
      </c>
      <c r="U281" s="112"/>
      <c r="V281" s="114"/>
      <c r="W281" s="92">
        <f t="shared" si="21"/>
        <v>0</v>
      </c>
      <c r="X281" s="92">
        <f t="shared" si="22"/>
        <v>0</v>
      </c>
      <c r="Y281" s="92">
        <f t="shared" si="23"/>
        <v>0</v>
      </c>
      <c r="Z281" s="93"/>
      <c r="AA281" s="94"/>
      <c r="AB281" s="109"/>
      <c r="AC281" s="109"/>
      <c r="AD281" s="109"/>
      <c r="AE281" s="100"/>
    </row>
    <row r="282" spans="1:31" s="97" customFormat="1" ht="20.149999999999999" customHeight="1" x14ac:dyDescent="0.3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07">
        <v>279</v>
      </c>
      <c r="O282" s="113"/>
      <c r="P282" s="112"/>
      <c r="Q282" s="112"/>
      <c r="R282" s="112"/>
      <c r="S282" s="114"/>
      <c r="T282" s="92">
        <f t="shared" si="20"/>
        <v>0</v>
      </c>
      <c r="U282" s="112"/>
      <c r="V282" s="114"/>
      <c r="W282" s="92">
        <f t="shared" si="21"/>
        <v>0</v>
      </c>
      <c r="X282" s="92">
        <f t="shared" si="22"/>
        <v>0</v>
      </c>
      <c r="Y282" s="92">
        <f t="shared" si="23"/>
        <v>0</v>
      </c>
      <c r="Z282" s="93"/>
      <c r="AA282" s="94"/>
      <c r="AB282" s="109"/>
      <c r="AC282" s="109"/>
      <c r="AD282" s="109"/>
      <c r="AE282" s="100"/>
    </row>
    <row r="283" spans="1:31" s="97" customFormat="1" ht="20.149999999999999" customHeight="1" x14ac:dyDescent="0.3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07">
        <v>280</v>
      </c>
      <c r="O283" s="113"/>
      <c r="P283" s="112"/>
      <c r="Q283" s="112"/>
      <c r="R283" s="112"/>
      <c r="S283" s="114"/>
      <c r="T283" s="92">
        <f t="shared" si="20"/>
        <v>0</v>
      </c>
      <c r="U283" s="112"/>
      <c r="V283" s="114"/>
      <c r="W283" s="92">
        <f t="shared" si="21"/>
        <v>0</v>
      </c>
      <c r="X283" s="92">
        <f t="shared" si="22"/>
        <v>0</v>
      </c>
      <c r="Y283" s="92">
        <f t="shared" si="23"/>
        <v>0</v>
      </c>
      <c r="Z283" s="93"/>
      <c r="AA283" s="94"/>
      <c r="AB283" s="109"/>
      <c r="AC283" s="109"/>
      <c r="AD283" s="109"/>
      <c r="AE283" s="100"/>
    </row>
    <row r="284" spans="1:31" s="97" customFormat="1" ht="20.149999999999999" customHeight="1" x14ac:dyDescent="0.3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07">
        <v>281</v>
      </c>
      <c r="O284" s="113"/>
      <c r="P284" s="112"/>
      <c r="Q284" s="112"/>
      <c r="R284" s="112"/>
      <c r="S284" s="114"/>
      <c r="T284" s="92">
        <f t="shared" si="20"/>
        <v>0</v>
      </c>
      <c r="U284" s="112"/>
      <c r="V284" s="114"/>
      <c r="W284" s="92">
        <f t="shared" si="21"/>
        <v>0</v>
      </c>
      <c r="X284" s="92">
        <f t="shared" si="22"/>
        <v>0</v>
      </c>
      <c r="Y284" s="92">
        <f t="shared" si="23"/>
        <v>0</v>
      </c>
      <c r="Z284" s="93"/>
      <c r="AA284" s="94"/>
      <c r="AB284" s="109"/>
      <c r="AC284" s="109"/>
      <c r="AD284" s="109"/>
      <c r="AE284" s="100"/>
    </row>
    <row r="285" spans="1:31" s="97" customFormat="1" ht="20.149999999999999" customHeight="1" x14ac:dyDescent="0.3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07">
        <v>282</v>
      </c>
      <c r="O285" s="113"/>
      <c r="P285" s="112"/>
      <c r="Q285" s="112"/>
      <c r="R285" s="112"/>
      <c r="S285" s="114"/>
      <c r="T285" s="92">
        <f t="shared" si="20"/>
        <v>0</v>
      </c>
      <c r="U285" s="112"/>
      <c r="V285" s="114"/>
      <c r="W285" s="92">
        <f t="shared" si="21"/>
        <v>0</v>
      </c>
      <c r="X285" s="92">
        <f t="shared" si="22"/>
        <v>0</v>
      </c>
      <c r="Y285" s="92">
        <f t="shared" si="23"/>
        <v>0</v>
      </c>
      <c r="Z285" s="93"/>
      <c r="AA285" s="94"/>
      <c r="AB285" s="109"/>
      <c r="AC285" s="109"/>
      <c r="AD285" s="109"/>
      <c r="AE285" s="100"/>
    </row>
    <row r="286" spans="1:31" s="97" customFormat="1" ht="20.149999999999999" customHeight="1" x14ac:dyDescent="0.3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07">
        <v>283</v>
      </c>
      <c r="O286" s="113"/>
      <c r="P286" s="112"/>
      <c r="Q286" s="112"/>
      <c r="R286" s="112"/>
      <c r="S286" s="114"/>
      <c r="T286" s="92">
        <f t="shared" si="20"/>
        <v>0</v>
      </c>
      <c r="U286" s="112"/>
      <c r="V286" s="114"/>
      <c r="W286" s="92">
        <f t="shared" si="21"/>
        <v>0</v>
      </c>
      <c r="X286" s="92">
        <f t="shared" si="22"/>
        <v>0</v>
      </c>
      <c r="Y286" s="92">
        <f t="shared" si="23"/>
        <v>0</v>
      </c>
      <c r="Z286" s="93"/>
      <c r="AA286" s="94"/>
      <c r="AB286" s="109"/>
      <c r="AC286" s="109"/>
      <c r="AD286" s="109"/>
      <c r="AE286" s="100"/>
    </row>
    <row r="287" spans="1:31" s="97" customFormat="1" ht="20.149999999999999" customHeight="1" x14ac:dyDescent="0.3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07">
        <v>284</v>
      </c>
      <c r="O287" s="113"/>
      <c r="P287" s="112"/>
      <c r="Q287" s="112"/>
      <c r="R287" s="112"/>
      <c r="S287" s="114"/>
      <c r="T287" s="92">
        <f t="shared" si="20"/>
        <v>0</v>
      </c>
      <c r="U287" s="112"/>
      <c r="V287" s="114"/>
      <c r="W287" s="92">
        <f t="shared" si="21"/>
        <v>0</v>
      </c>
      <c r="X287" s="92">
        <f t="shared" si="22"/>
        <v>0</v>
      </c>
      <c r="Y287" s="92">
        <f t="shared" si="23"/>
        <v>0</v>
      </c>
      <c r="Z287" s="93"/>
      <c r="AA287" s="94"/>
      <c r="AB287" s="109"/>
      <c r="AC287" s="109"/>
      <c r="AD287" s="109"/>
      <c r="AE287" s="100"/>
    </row>
    <row r="288" spans="1:31" s="97" customFormat="1" ht="20.149999999999999" customHeight="1" x14ac:dyDescent="0.3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07">
        <v>285</v>
      </c>
      <c r="O288" s="113"/>
      <c r="P288" s="112"/>
      <c r="Q288" s="112"/>
      <c r="R288" s="112"/>
      <c r="S288" s="114"/>
      <c r="T288" s="92">
        <f t="shared" si="20"/>
        <v>0</v>
      </c>
      <c r="U288" s="112"/>
      <c r="V288" s="114"/>
      <c r="W288" s="92">
        <f t="shared" si="21"/>
        <v>0</v>
      </c>
      <c r="X288" s="92">
        <f t="shared" si="22"/>
        <v>0</v>
      </c>
      <c r="Y288" s="92">
        <f t="shared" si="23"/>
        <v>0</v>
      </c>
      <c r="Z288" s="93"/>
      <c r="AA288" s="94"/>
      <c r="AB288" s="109"/>
      <c r="AC288" s="109"/>
      <c r="AD288" s="109"/>
      <c r="AE288" s="100"/>
    </row>
    <row r="289" spans="1:31" s="97" customFormat="1" ht="20.149999999999999" customHeight="1" x14ac:dyDescent="0.3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07">
        <v>286</v>
      </c>
      <c r="O289" s="113"/>
      <c r="P289" s="112"/>
      <c r="Q289" s="112"/>
      <c r="R289" s="112"/>
      <c r="S289" s="114"/>
      <c r="T289" s="92">
        <f t="shared" si="20"/>
        <v>0</v>
      </c>
      <c r="U289" s="112"/>
      <c r="V289" s="114"/>
      <c r="W289" s="92">
        <f t="shared" si="21"/>
        <v>0</v>
      </c>
      <c r="X289" s="92">
        <f t="shared" si="22"/>
        <v>0</v>
      </c>
      <c r="Y289" s="92">
        <f t="shared" si="23"/>
        <v>0</v>
      </c>
      <c r="Z289" s="93"/>
      <c r="AA289" s="94"/>
      <c r="AB289" s="109"/>
      <c r="AC289" s="109"/>
      <c r="AD289" s="109"/>
      <c r="AE289" s="100"/>
    </row>
    <row r="290" spans="1:31" s="97" customFormat="1" ht="20.149999999999999" customHeight="1" x14ac:dyDescent="0.3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07">
        <v>287</v>
      </c>
      <c r="O290" s="113"/>
      <c r="P290" s="112"/>
      <c r="Q290" s="112"/>
      <c r="R290" s="112"/>
      <c r="S290" s="114"/>
      <c r="T290" s="92">
        <f t="shared" si="20"/>
        <v>0</v>
      </c>
      <c r="U290" s="112"/>
      <c r="V290" s="114"/>
      <c r="W290" s="92">
        <f t="shared" si="21"/>
        <v>0</v>
      </c>
      <c r="X290" s="92">
        <f t="shared" si="22"/>
        <v>0</v>
      </c>
      <c r="Y290" s="92">
        <f t="shared" si="23"/>
        <v>0</v>
      </c>
      <c r="Z290" s="93"/>
      <c r="AA290" s="94"/>
      <c r="AB290" s="109"/>
      <c r="AC290" s="109"/>
      <c r="AD290" s="109"/>
      <c r="AE290" s="100"/>
    </row>
    <row r="291" spans="1:31" s="97" customFormat="1" ht="20.149999999999999" customHeight="1" x14ac:dyDescent="0.3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07">
        <v>288</v>
      </c>
      <c r="O291" s="113"/>
      <c r="P291" s="112"/>
      <c r="Q291" s="112"/>
      <c r="R291" s="112"/>
      <c r="S291" s="114"/>
      <c r="T291" s="92">
        <f t="shared" si="20"/>
        <v>0</v>
      </c>
      <c r="U291" s="112"/>
      <c r="V291" s="114"/>
      <c r="W291" s="92">
        <f t="shared" si="21"/>
        <v>0</v>
      </c>
      <c r="X291" s="92">
        <f t="shared" si="22"/>
        <v>0</v>
      </c>
      <c r="Y291" s="92">
        <f t="shared" si="23"/>
        <v>0</v>
      </c>
      <c r="Z291" s="93"/>
      <c r="AA291" s="94"/>
      <c r="AB291" s="109"/>
      <c r="AC291" s="109"/>
      <c r="AD291" s="109"/>
      <c r="AE291" s="100"/>
    </row>
    <row r="292" spans="1:31" s="97" customFormat="1" ht="20.149999999999999" customHeight="1" x14ac:dyDescent="0.3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07">
        <v>289</v>
      </c>
      <c r="O292" s="113"/>
      <c r="P292" s="112"/>
      <c r="Q292" s="112"/>
      <c r="R292" s="112"/>
      <c r="S292" s="114"/>
      <c r="T292" s="92">
        <f t="shared" si="20"/>
        <v>0</v>
      </c>
      <c r="U292" s="112"/>
      <c r="V292" s="114"/>
      <c r="W292" s="92">
        <f t="shared" si="21"/>
        <v>0</v>
      </c>
      <c r="X292" s="92">
        <f t="shared" si="22"/>
        <v>0</v>
      </c>
      <c r="Y292" s="92">
        <f t="shared" si="23"/>
        <v>0</v>
      </c>
      <c r="Z292" s="93"/>
      <c r="AA292" s="94"/>
      <c r="AB292" s="109"/>
      <c r="AC292" s="109"/>
      <c r="AD292" s="109"/>
      <c r="AE292" s="100"/>
    </row>
    <row r="293" spans="1:31" s="97" customFormat="1" ht="20.149999999999999" customHeight="1" x14ac:dyDescent="0.3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07">
        <v>290</v>
      </c>
      <c r="O293" s="113"/>
      <c r="P293" s="112"/>
      <c r="Q293" s="112"/>
      <c r="R293" s="112"/>
      <c r="S293" s="114"/>
      <c r="T293" s="92">
        <f t="shared" si="20"/>
        <v>0</v>
      </c>
      <c r="U293" s="112"/>
      <c r="V293" s="114"/>
      <c r="W293" s="92">
        <f t="shared" si="21"/>
        <v>0</v>
      </c>
      <c r="X293" s="92">
        <f t="shared" si="22"/>
        <v>0</v>
      </c>
      <c r="Y293" s="92">
        <f t="shared" si="23"/>
        <v>0</v>
      </c>
      <c r="Z293" s="93"/>
      <c r="AA293" s="94"/>
      <c r="AB293" s="109"/>
      <c r="AC293" s="109"/>
      <c r="AD293" s="109"/>
      <c r="AE293" s="100"/>
    </row>
    <row r="294" spans="1:31" s="97" customFormat="1" ht="20.149999999999999" customHeight="1" x14ac:dyDescent="0.3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07">
        <v>291</v>
      </c>
      <c r="O294" s="113"/>
      <c r="P294" s="112"/>
      <c r="Q294" s="112"/>
      <c r="R294" s="112"/>
      <c r="S294" s="114"/>
      <c r="T294" s="92">
        <f t="shared" si="20"/>
        <v>0</v>
      </c>
      <c r="U294" s="112"/>
      <c r="V294" s="114"/>
      <c r="W294" s="92">
        <f t="shared" si="21"/>
        <v>0</v>
      </c>
      <c r="X294" s="92">
        <f t="shared" si="22"/>
        <v>0</v>
      </c>
      <c r="Y294" s="92">
        <f t="shared" si="23"/>
        <v>0</v>
      </c>
      <c r="Z294" s="93"/>
      <c r="AA294" s="94"/>
      <c r="AB294" s="109"/>
      <c r="AC294" s="109"/>
      <c r="AD294" s="109"/>
      <c r="AE294" s="100"/>
    </row>
    <row r="295" spans="1:31" s="97" customFormat="1" ht="20.149999999999999" customHeight="1" x14ac:dyDescent="0.3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07">
        <v>292</v>
      </c>
      <c r="O295" s="113"/>
      <c r="P295" s="112"/>
      <c r="Q295" s="112"/>
      <c r="R295" s="112"/>
      <c r="S295" s="114"/>
      <c r="T295" s="92">
        <f t="shared" si="20"/>
        <v>0</v>
      </c>
      <c r="U295" s="112"/>
      <c r="V295" s="114"/>
      <c r="W295" s="92">
        <f t="shared" si="21"/>
        <v>0</v>
      </c>
      <c r="X295" s="92">
        <f t="shared" si="22"/>
        <v>0</v>
      </c>
      <c r="Y295" s="92">
        <f t="shared" si="23"/>
        <v>0</v>
      </c>
      <c r="Z295" s="93"/>
      <c r="AA295" s="94"/>
      <c r="AB295" s="109"/>
      <c r="AC295" s="109"/>
      <c r="AD295" s="109"/>
      <c r="AE295" s="100"/>
    </row>
    <row r="296" spans="1:31" s="97" customFormat="1" ht="20.149999999999999" customHeight="1" x14ac:dyDescent="0.3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07">
        <v>293</v>
      </c>
      <c r="O296" s="113"/>
      <c r="P296" s="112"/>
      <c r="Q296" s="112"/>
      <c r="R296" s="112"/>
      <c r="S296" s="114"/>
      <c r="T296" s="92">
        <f t="shared" si="20"/>
        <v>0</v>
      </c>
      <c r="U296" s="112"/>
      <c r="V296" s="114"/>
      <c r="W296" s="92">
        <f t="shared" si="21"/>
        <v>0</v>
      </c>
      <c r="X296" s="92">
        <f t="shared" si="22"/>
        <v>0</v>
      </c>
      <c r="Y296" s="92">
        <f t="shared" si="23"/>
        <v>0</v>
      </c>
      <c r="Z296" s="93"/>
      <c r="AA296" s="94"/>
      <c r="AB296" s="109"/>
      <c r="AC296" s="109"/>
      <c r="AD296" s="109"/>
      <c r="AE296" s="100"/>
    </row>
    <row r="297" spans="1:31" s="97" customFormat="1" ht="20.149999999999999" customHeight="1" x14ac:dyDescent="0.3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07">
        <v>294</v>
      </c>
      <c r="O297" s="113"/>
      <c r="P297" s="112"/>
      <c r="Q297" s="112"/>
      <c r="R297" s="112"/>
      <c r="S297" s="114"/>
      <c r="T297" s="92">
        <f t="shared" si="20"/>
        <v>0</v>
      </c>
      <c r="U297" s="112"/>
      <c r="V297" s="114"/>
      <c r="W297" s="92">
        <f t="shared" si="21"/>
        <v>0</v>
      </c>
      <c r="X297" s="92">
        <f t="shared" si="22"/>
        <v>0</v>
      </c>
      <c r="Y297" s="92">
        <f t="shared" si="23"/>
        <v>0</v>
      </c>
      <c r="Z297" s="93"/>
      <c r="AA297" s="94"/>
      <c r="AB297" s="109"/>
      <c r="AC297" s="109"/>
      <c r="AD297" s="109"/>
      <c r="AE297" s="100"/>
    </row>
    <row r="298" spans="1:31" s="97" customFormat="1" ht="20.149999999999999" customHeight="1" x14ac:dyDescent="0.3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07">
        <v>295</v>
      </c>
      <c r="O298" s="113"/>
      <c r="P298" s="112"/>
      <c r="Q298" s="112"/>
      <c r="R298" s="112"/>
      <c r="S298" s="114"/>
      <c r="T298" s="92">
        <f t="shared" si="20"/>
        <v>0</v>
      </c>
      <c r="U298" s="112"/>
      <c r="V298" s="114"/>
      <c r="W298" s="92">
        <f t="shared" si="21"/>
        <v>0</v>
      </c>
      <c r="X298" s="92">
        <f t="shared" si="22"/>
        <v>0</v>
      </c>
      <c r="Y298" s="92">
        <f t="shared" si="23"/>
        <v>0</v>
      </c>
      <c r="Z298" s="93"/>
      <c r="AA298" s="94"/>
      <c r="AB298" s="109"/>
      <c r="AC298" s="109"/>
      <c r="AD298" s="109"/>
      <c r="AE298" s="100"/>
    </row>
    <row r="299" spans="1:31" s="97" customFormat="1" ht="20.149999999999999" customHeight="1" x14ac:dyDescent="0.3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07">
        <v>296</v>
      </c>
      <c r="O299" s="113"/>
      <c r="P299" s="112"/>
      <c r="Q299" s="112"/>
      <c r="R299" s="112"/>
      <c r="S299" s="114"/>
      <c r="T299" s="92">
        <f t="shared" si="20"/>
        <v>0</v>
      </c>
      <c r="U299" s="112"/>
      <c r="V299" s="114"/>
      <c r="W299" s="92">
        <f t="shared" si="21"/>
        <v>0</v>
      </c>
      <c r="X299" s="92">
        <f t="shared" si="22"/>
        <v>0</v>
      </c>
      <c r="Y299" s="92">
        <f t="shared" si="23"/>
        <v>0</v>
      </c>
      <c r="Z299" s="93"/>
      <c r="AA299" s="94"/>
      <c r="AB299" s="109"/>
      <c r="AC299" s="109"/>
      <c r="AD299" s="109"/>
      <c r="AE299" s="100"/>
    </row>
    <row r="300" spans="1:31" s="97" customFormat="1" ht="20.149999999999999" customHeight="1" x14ac:dyDescent="0.3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07">
        <v>297</v>
      </c>
      <c r="O300" s="113"/>
      <c r="P300" s="112"/>
      <c r="Q300" s="112"/>
      <c r="R300" s="112"/>
      <c r="S300" s="114"/>
      <c r="T300" s="92">
        <f t="shared" si="20"/>
        <v>0</v>
      </c>
      <c r="U300" s="112"/>
      <c r="V300" s="114"/>
      <c r="W300" s="92">
        <f t="shared" si="21"/>
        <v>0</v>
      </c>
      <c r="X300" s="92">
        <f t="shared" si="22"/>
        <v>0</v>
      </c>
      <c r="Y300" s="92">
        <f t="shared" si="23"/>
        <v>0</v>
      </c>
      <c r="Z300" s="93"/>
      <c r="AA300" s="94"/>
      <c r="AB300" s="109"/>
      <c r="AC300" s="109"/>
      <c r="AD300" s="109"/>
      <c r="AE300" s="100"/>
    </row>
    <row r="301" spans="1:31" s="97" customFormat="1" ht="20.149999999999999" customHeight="1" x14ac:dyDescent="0.3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07">
        <v>298</v>
      </c>
      <c r="O301" s="113"/>
      <c r="P301" s="112"/>
      <c r="Q301" s="112"/>
      <c r="R301" s="112"/>
      <c r="S301" s="114"/>
      <c r="T301" s="92">
        <f t="shared" si="20"/>
        <v>0</v>
      </c>
      <c r="U301" s="112"/>
      <c r="V301" s="114"/>
      <c r="W301" s="92">
        <f t="shared" si="21"/>
        <v>0</v>
      </c>
      <c r="X301" s="92">
        <f t="shared" si="22"/>
        <v>0</v>
      </c>
      <c r="Y301" s="92">
        <f t="shared" si="23"/>
        <v>0</v>
      </c>
      <c r="Z301" s="93"/>
      <c r="AA301" s="94"/>
      <c r="AB301" s="109"/>
      <c r="AC301" s="109"/>
      <c r="AD301" s="109"/>
      <c r="AE301" s="100"/>
    </row>
    <row r="302" spans="1:31" s="97" customFormat="1" ht="20.149999999999999" customHeight="1" x14ac:dyDescent="0.3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07">
        <v>299</v>
      </c>
      <c r="O302" s="113"/>
      <c r="P302" s="112"/>
      <c r="Q302" s="112"/>
      <c r="R302" s="112"/>
      <c r="S302" s="114"/>
      <c r="T302" s="92">
        <f t="shared" si="20"/>
        <v>0</v>
      </c>
      <c r="U302" s="112"/>
      <c r="V302" s="114"/>
      <c r="W302" s="92">
        <f t="shared" si="21"/>
        <v>0</v>
      </c>
      <c r="X302" s="92">
        <f t="shared" si="22"/>
        <v>0</v>
      </c>
      <c r="Y302" s="92">
        <f t="shared" si="23"/>
        <v>0</v>
      </c>
      <c r="Z302" s="93"/>
      <c r="AA302" s="94"/>
      <c r="AB302" s="109"/>
      <c r="AC302" s="109"/>
      <c r="AD302" s="109"/>
      <c r="AE302" s="100"/>
    </row>
    <row r="303" spans="1:31" s="97" customFormat="1" ht="20.149999999999999" customHeight="1" x14ac:dyDescent="0.3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07">
        <v>300</v>
      </c>
      <c r="O303" s="113"/>
      <c r="P303" s="112"/>
      <c r="Q303" s="112"/>
      <c r="R303" s="112"/>
      <c r="S303" s="114"/>
      <c r="T303" s="92">
        <f t="shared" si="20"/>
        <v>0</v>
      </c>
      <c r="U303" s="112"/>
      <c r="V303" s="114"/>
      <c r="W303" s="92">
        <f t="shared" si="21"/>
        <v>0</v>
      </c>
      <c r="X303" s="92">
        <f t="shared" si="22"/>
        <v>0</v>
      </c>
      <c r="Y303" s="92">
        <f t="shared" si="23"/>
        <v>0</v>
      </c>
      <c r="Z303" s="93"/>
      <c r="AA303" s="94"/>
      <c r="AB303" s="109"/>
      <c r="AC303" s="109"/>
      <c r="AD303" s="109"/>
      <c r="AE303" s="100"/>
    </row>
    <row r="304" spans="1:31" s="97" customFormat="1" ht="20.149999999999999" customHeight="1" x14ac:dyDescent="0.3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07">
        <v>301</v>
      </c>
      <c r="O304" s="113"/>
      <c r="P304" s="112"/>
      <c r="Q304" s="112"/>
      <c r="R304" s="112"/>
      <c r="S304" s="114"/>
      <c r="T304" s="92">
        <f t="shared" si="20"/>
        <v>0</v>
      </c>
      <c r="U304" s="112"/>
      <c r="V304" s="114"/>
      <c r="W304" s="92">
        <f t="shared" si="21"/>
        <v>0</v>
      </c>
      <c r="X304" s="92">
        <f t="shared" si="22"/>
        <v>0</v>
      </c>
      <c r="Y304" s="92">
        <f t="shared" si="23"/>
        <v>0</v>
      </c>
      <c r="Z304" s="93"/>
      <c r="AA304" s="94"/>
      <c r="AB304" s="109"/>
      <c r="AC304" s="109"/>
      <c r="AD304" s="109"/>
      <c r="AE304" s="100"/>
    </row>
    <row r="305" spans="1:31" s="97" customFormat="1" ht="20.149999999999999" customHeight="1" x14ac:dyDescent="0.3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07">
        <v>302</v>
      </c>
      <c r="O305" s="113"/>
      <c r="P305" s="112"/>
      <c r="Q305" s="112"/>
      <c r="R305" s="112"/>
      <c r="S305" s="114"/>
      <c r="T305" s="92">
        <f t="shared" si="20"/>
        <v>0</v>
      </c>
      <c r="U305" s="112"/>
      <c r="V305" s="114"/>
      <c r="W305" s="92">
        <f t="shared" si="21"/>
        <v>0</v>
      </c>
      <c r="X305" s="92">
        <f t="shared" si="22"/>
        <v>0</v>
      </c>
      <c r="Y305" s="92">
        <f t="shared" si="23"/>
        <v>0</v>
      </c>
      <c r="Z305" s="93"/>
      <c r="AA305" s="94"/>
      <c r="AB305" s="109"/>
      <c r="AC305" s="109"/>
      <c r="AD305" s="109"/>
      <c r="AE305" s="100"/>
    </row>
    <row r="306" spans="1:31" s="97" customFormat="1" ht="20.149999999999999" customHeight="1" x14ac:dyDescent="0.3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07">
        <v>303</v>
      </c>
      <c r="O306" s="113"/>
      <c r="P306" s="112"/>
      <c r="Q306" s="112"/>
      <c r="R306" s="112"/>
      <c r="S306" s="114"/>
      <c r="T306" s="92">
        <f t="shared" si="20"/>
        <v>0</v>
      </c>
      <c r="U306" s="112"/>
      <c r="V306" s="114"/>
      <c r="W306" s="92">
        <f t="shared" si="21"/>
        <v>0</v>
      </c>
      <c r="X306" s="92">
        <f t="shared" si="22"/>
        <v>0</v>
      </c>
      <c r="Y306" s="92">
        <f t="shared" si="23"/>
        <v>0</v>
      </c>
      <c r="Z306" s="93"/>
      <c r="AA306" s="94"/>
      <c r="AB306" s="109"/>
      <c r="AC306" s="109"/>
      <c r="AD306" s="109"/>
      <c r="AE306" s="100"/>
    </row>
    <row r="307" spans="1:31" s="97" customFormat="1" ht="20.149999999999999" customHeight="1" x14ac:dyDescent="0.3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07">
        <v>304</v>
      </c>
      <c r="O307" s="113"/>
      <c r="P307" s="112"/>
      <c r="Q307" s="112"/>
      <c r="R307" s="112"/>
      <c r="S307" s="114"/>
      <c r="T307" s="92">
        <f t="shared" si="20"/>
        <v>0</v>
      </c>
      <c r="U307" s="112"/>
      <c r="V307" s="114"/>
      <c r="W307" s="92">
        <f t="shared" si="21"/>
        <v>0</v>
      </c>
      <c r="X307" s="92">
        <f t="shared" si="22"/>
        <v>0</v>
      </c>
      <c r="Y307" s="92">
        <f t="shared" si="23"/>
        <v>0</v>
      </c>
      <c r="Z307" s="93"/>
      <c r="AA307" s="94"/>
      <c r="AB307" s="109"/>
      <c r="AC307" s="109"/>
      <c r="AD307" s="109"/>
      <c r="AE307" s="100"/>
    </row>
    <row r="308" spans="1:31" s="97" customFormat="1" ht="20.149999999999999" customHeight="1" x14ac:dyDescent="0.3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07">
        <v>305</v>
      </c>
      <c r="O308" s="113"/>
      <c r="P308" s="112"/>
      <c r="Q308" s="112"/>
      <c r="R308" s="112"/>
      <c r="S308" s="114"/>
      <c r="T308" s="92">
        <f t="shared" si="20"/>
        <v>0</v>
      </c>
      <c r="U308" s="112"/>
      <c r="V308" s="114"/>
      <c r="W308" s="92">
        <f t="shared" si="21"/>
        <v>0</v>
      </c>
      <c r="X308" s="92">
        <f t="shared" si="22"/>
        <v>0</v>
      </c>
      <c r="Y308" s="92">
        <f t="shared" si="23"/>
        <v>0</v>
      </c>
      <c r="Z308" s="93"/>
      <c r="AA308" s="94"/>
      <c r="AB308" s="109"/>
      <c r="AC308" s="109"/>
      <c r="AD308" s="109"/>
      <c r="AE308" s="100"/>
    </row>
    <row r="309" spans="1:31" s="97" customFormat="1" ht="20.149999999999999" customHeight="1" x14ac:dyDescent="0.3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07">
        <v>306</v>
      </c>
      <c r="O309" s="113"/>
      <c r="P309" s="112"/>
      <c r="Q309" s="112"/>
      <c r="R309" s="112"/>
      <c r="S309" s="114"/>
      <c r="T309" s="92">
        <f t="shared" si="20"/>
        <v>0</v>
      </c>
      <c r="U309" s="112"/>
      <c r="V309" s="114"/>
      <c r="W309" s="92">
        <f t="shared" si="21"/>
        <v>0</v>
      </c>
      <c r="X309" s="92">
        <f t="shared" si="22"/>
        <v>0</v>
      </c>
      <c r="Y309" s="92">
        <f t="shared" si="23"/>
        <v>0</v>
      </c>
      <c r="Z309" s="93"/>
      <c r="AA309" s="94"/>
      <c r="AB309" s="109"/>
      <c r="AC309" s="109"/>
      <c r="AD309" s="109"/>
      <c r="AE309" s="100"/>
    </row>
    <row r="310" spans="1:31" s="97" customFormat="1" ht="20.149999999999999" customHeight="1" x14ac:dyDescent="0.3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07">
        <v>307</v>
      </c>
      <c r="O310" s="113"/>
      <c r="P310" s="112"/>
      <c r="Q310" s="112"/>
      <c r="R310" s="112"/>
      <c r="S310" s="114"/>
      <c r="T310" s="92">
        <f t="shared" si="20"/>
        <v>0</v>
      </c>
      <c r="U310" s="112"/>
      <c r="V310" s="114"/>
      <c r="W310" s="92">
        <f t="shared" si="21"/>
        <v>0</v>
      </c>
      <c r="X310" s="92">
        <f t="shared" si="22"/>
        <v>0</v>
      </c>
      <c r="Y310" s="92">
        <f t="shared" si="23"/>
        <v>0</v>
      </c>
      <c r="Z310" s="93"/>
      <c r="AA310" s="94"/>
      <c r="AB310" s="109"/>
      <c r="AC310" s="109"/>
      <c r="AD310" s="109"/>
      <c r="AE310" s="100"/>
    </row>
    <row r="311" spans="1:31" s="97" customFormat="1" ht="20.149999999999999" customHeight="1" x14ac:dyDescent="0.3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07">
        <v>308</v>
      </c>
      <c r="O311" s="113"/>
      <c r="P311" s="112"/>
      <c r="Q311" s="112"/>
      <c r="R311" s="112"/>
      <c r="S311" s="114"/>
      <c r="T311" s="92">
        <f t="shared" si="20"/>
        <v>0</v>
      </c>
      <c r="U311" s="112"/>
      <c r="V311" s="114"/>
      <c r="W311" s="92">
        <f t="shared" si="21"/>
        <v>0</v>
      </c>
      <c r="X311" s="92">
        <f t="shared" si="22"/>
        <v>0</v>
      </c>
      <c r="Y311" s="92">
        <f t="shared" si="23"/>
        <v>0</v>
      </c>
      <c r="Z311" s="93"/>
      <c r="AA311" s="94"/>
      <c r="AB311" s="109"/>
      <c r="AC311" s="109"/>
      <c r="AD311" s="109"/>
      <c r="AE311" s="100"/>
    </row>
    <row r="312" spans="1:31" s="97" customFormat="1" ht="20.149999999999999" customHeight="1" x14ac:dyDescent="0.3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07">
        <v>309</v>
      </c>
      <c r="O312" s="113"/>
      <c r="P312" s="112"/>
      <c r="Q312" s="112"/>
      <c r="R312" s="112"/>
      <c r="S312" s="114"/>
      <c r="T312" s="92">
        <f t="shared" si="20"/>
        <v>0</v>
      </c>
      <c r="U312" s="112"/>
      <c r="V312" s="114"/>
      <c r="W312" s="92">
        <f t="shared" si="21"/>
        <v>0</v>
      </c>
      <c r="X312" s="92">
        <f t="shared" si="22"/>
        <v>0</v>
      </c>
      <c r="Y312" s="92">
        <f t="shared" si="23"/>
        <v>0</v>
      </c>
      <c r="Z312" s="93"/>
      <c r="AA312" s="94"/>
      <c r="AB312" s="109"/>
      <c r="AC312" s="109"/>
      <c r="AD312" s="109"/>
      <c r="AE312" s="100"/>
    </row>
    <row r="313" spans="1:31" s="97" customFormat="1" ht="20.149999999999999" customHeight="1" x14ac:dyDescent="0.3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07">
        <v>310</v>
      </c>
      <c r="O313" s="113"/>
      <c r="P313" s="112"/>
      <c r="Q313" s="112"/>
      <c r="R313" s="112"/>
      <c r="S313" s="114"/>
      <c r="T313" s="92">
        <f t="shared" si="20"/>
        <v>0</v>
      </c>
      <c r="U313" s="112"/>
      <c r="V313" s="114"/>
      <c r="W313" s="92">
        <f t="shared" si="21"/>
        <v>0</v>
      </c>
      <c r="X313" s="92">
        <f t="shared" si="22"/>
        <v>0</v>
      </c>
      <c r="Y313" s="92">
        <f t="shared" si="23"/>
        <v>0</v>
      </c>
      <c r="Z313" s="93"/>
      <c r="AA313" s="94"/>
      <c r="AB313" s="109"/>
      <c r="AC313" s="109"/>
      <c r="AD313" s="109"/>
      <c r="AE313" s="100"/>
    </row>
    <row r="314" spans="1:31" s="97" customFormat="1" ht="20.149999999999999" customHeight="1" x14ac:dyDescent="0.3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07">
        <v>311</v>
      </c>
      <c r="O314" s="113"/>
      <c r="P314" s="112"/>
      <c r="Q314" s="112"/>
      <c r="R314" s="112"/>
      <c r="S314" s="114"/>
      <c r="T314" s="92">
        <f t="shared" si="20"/>
        <v>0</v>
      </c>
      <c r="U314" s="112"/>
      <c r="V314" s="114"/>
      <c r="W314" s="92">
        <f t="shared" si="21"/>
        <v>0</v>
      </c>
      <c r="X314" s="92">
        <f t="shared" si="22"/>
        <v>0</v>
      </c>
      <c r="Y314" s="92">
        <f t="shared" si="23"/>
        <v>0</v>
      </c>
      <c r="Z314" s="93"/>
      <c r="AA314" s="94"/>
      <c r="AB314" s="109"/>
      <c r="AC314" s="109"/>
      <c r="AD314" s="109"/>
      <c r="AE314" s="100"/>
    </row>
    <row r="315" spans="1:31" s="97" customFormat="1" ht="20.149999999999999" customHeight="1" x14ac:dyDescent="0.3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07">
        <v>312</v>
      </c>
      <c r="O315" s="113"/>
      <c r="P315" s="112"/>
      <c r="Q315" s="112"/>
      <c r="R315" s="112"/>
      <c r="S315" s="114"/>
      <c r="T315" s="92">
        <f t="shared" si="20"/>
        <v>0</v>
      </c>
      <c r="U315" s="112"/>
      <c r="V315" s="114"/>
      <c r="W315" s="92">
        <f t="shared" si="21"/>
        <v>0</v>
      </c>
      <c r="X315" s="92">
        <f t="shared" si="22"/>
        <v>0</v>
      </c>
      <c r="Y315" s="92">
        <f t="shared" si="23"/>
        <v>0</v>
      </c>
      <c r="Z315" s="93"/>
      <c r="AA315" s="94"/>
      <c r="AB315" s="109"/>
      <c r="AC315" s="109"/>
      <c r="AD315" s="109"/>
      <c r="AE315" s="100"/>
    </row>
    <row r="316" spans="1:31" s="97" customFormat="1" ht="20.149999999999999" customHeight="1" x14ac:dyDescent="0.3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07">
        <v>313</v>
      </c>
      <c r="O316" s="113"/>
      <c r="P316" s="112"/>
      <c r="Q316" s="112"/>
      <c r="R316" s="112"/>
      <c r="S316" s="114"/>
      <c r="T316" s="92">
        <f t="shared" si="20"/>
        <v>0</v>
      </c>
      <c r="U316" s="112"/>
      <c r="V316" s="114"/>
      <c r="W316" s="92">
        <f t="shared" si="21"/>
        <v>0</v>
      </c>
      <c r="X316" s="92">
        <f t="shared" si="22"/>
        <v>0</v>
      </c>
      <c r="Y316" s="92">
        <f t="shared" si="23"/>
        <v>0</v>
      </c>
      <c r="Z316" s="93"/>
      <c r="AA316" s="94"/>
      <c r="AB316" s="109"/>
      <c r="AC316" s="109"/>
      <c r="AD316" s="109"/>
      <c r="AE316" s="100"/>
    </row>
    <row r="317" spans="1:31" s="97" customFormat="1" ht="20.149999999999999" customHeight="1" x14ac:dyDescent="0.3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07">
        <v>314</v>
      </c>
      <c r="O317" s="113"/>
      <c r="P317" s="112"/>
      <c r="Q317" s="112"/>
      <c r="R317" s="112"/>
      <c r="S317" s="114"/>
      <c r="T317" s="92">
        <f t="shared" si="20"/>
        <v>0</v>
      </c>
      <c r="U317" s="112"/>
      <c r="V317" s="114"/>
      <c r="W317" s="92">
        <f t="shared" si="21"/>
        <v>0</v>
      </c>
      <c r="X317" s="92">
        <f t="shared" si="22"/>
        <v>0</v>
      </c>
      <c r="Y317" s="92">
        <f t="shared" si="23"/>
        <v>0</v>
      </c>
      <c r="Z317" s="93"/>
      <c r="AA317" s="94"/>
      <c r="AB317" s="109"/>
      <c r="AC317" s="109"/>
      <c r="AD317" s="109"/>
      <c r="AE317" s="100"/>
    </row>
    <row r="318" spans="1:31" s="97" customFormat="1" ht="20.149999999999999" customHeight="1" x14ac:dyDescent="0.3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07">
        <v>315</v>
      </c>
      <c r="O318" s="113"/>
      <c r="P318" s="112"/>
      <c r="Q318" s="112"/>
      <c r="R318" s="112"/>
      <c r="S318" s="114"/>
      <c r="T318" s="92">
        <f t="shared" si="20"/>
        <v>0</v>
      </c>
      <c r="U318" s="112"/>
      <c r="V318" s="114"/>
      <c r="W318" s="92">
        <f t="shared" si="21"/>
        <v>0</v>
      </c>
      <c r="X318" s="92">
        <f t="shared" si="22"/>
        <v>0</v>
      </c>
      <c r="Y318" s="92">
        <f t="shared" si="23"/>
        <v>0</v>
      </c>
      <c r="Z318" s="93"/>
      <c r="AA318" s="94"/>
      <c r="AB318" s="109"/>
      <c r="AC318" s="109"/>
      <c r="AD318" s="109"/>
      <c r="AE318" s="100"/>
    </row>
    <row r="319" spans="1:31" s="97" customFormat="1" ht="20.149999999999999" customHeight="1" x14ac:dyDescent="0.3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07">
        <v>316</v>
      </c>
      <c r="O319" s="113"/>
      <c r="P319" s="112"/>
      <c r="Q319" s="112"/>
      <c r="R319" s="112"/>
      <c r="S319" s="114"/>
      <c r="T319" s="92">
        <f t="shared" si="20"/>
        <v>0</v>
      </c>
      <c r="U319" s="112"/>
      <c r="V319" s="114"/>
      <c r="W319" s="92">
        <f t="shared" si="21"/>
        <v>0</v>
      </c>
      <c r="X319" s="92">
        <f t="shared" si="22"/>
        <v>0</v>
      </c>
      <c r="Y319" s="92">
        <f t="shared" si="23"/>
        <v>0</v>
      </c>
      <c r="Z319" s="93"/>
      <c r="AA319" s="94"/>
      <c r="AB319" s="109"/>
      <c r="AC319" s="109"/>
      <c r="AD319" s="109"/>
      <c r="AE319" s="100"/>
    </row>
    <row r="320" spans="1:31" s="97" customFormat="1" ht="20.149999999999999" customHeight="1" x14ac:dyDescent="0.3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07">
        <v>317</v>
      </c>
      <c r="O320" s="113"/>
      <c r="P320" s="112"/>
      <c r="Q320" s="112"/>
      <c r="R320" s="112"/>
      <c r="S320" s="114"/>
      <c r="T320" s="92">
        <f t="shared" si="20"/>
        <v>0</v>
      </c>
      <c r="U320" s="112"/>
      <c r="V320" s="114"/>
      <c r="W320" s="92">
        <f t="shared" si="21"/>
        <v>0</v>
      </c>
      <c r="X320" s="92">
        <f t="shared" si="22"/>
        <v>0</v>
      </c>
      <c r="Y320" s="92">
        <f t="shared" si="23"/>
        <v>0</v>
      </c>
      <c r="Z320" s="93"/>
      <c r="AA320" s="94"/>
      <c r="AB320" s="109"/>
      <c r="AC320" s="109"/>
      <c r="AD320" s="109"/>
      <c r="AE320" s="100"/>
    </row>
    <row r="321" spans="1:31" s="97" customFormat="1" ht="20.149999999999999" customHeight="1" x14ac:dyDescent="0.3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07">
        <v>318</v>
      </c>
      <c r="O321" s="113"/>
      <c r="P321" s="112"/>
      <c r="Q321" s="112"/>
      <c r="R321" s="112"/>
      <c r="S321" s="114"/>
      <c r="T321" s="92">
        <f t="shared" si="20"/>
        <v>0</v>
      </c>
      <c r="U321" s="112"/>
      <c r="V321" s="114"/>
      <c r="W321" s="92">
        <f t="shared" si="21"/>
        <v>0</v>
      </c>
      <c r="X321" s="92">
        <f t="shared" si="22"/>
        <v>0</v>
      </c>
      <c r="Y321" s="92">
        <f t="shared" si="23"/>
        <v>0</v>
      </c>
      <c r="Z321" s="93"/>
      <c r="AA321" s="94"/>
      <c r="AB321" s="109"/>
      <c r="AC321" s="109"/>
      <c r="AD321" s="109"/>
      <c r="AE321" s="100"/>
    </row>
    <row r="322" spans="1:31" s="97" customFormat="1" ht="20.149999999999999" customHeight="1" x14ac:dyDescent="0.3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07">
        <v>319</v>
      </c>
      <c r="O322" s="113"/>
      <c r="P322" s="112"/>
      <c r="Q322" s="112"/>
      <c r="R322" s="112"/>
      <c r="S322" s="114"/>
      <c r="T322" s="92">
        <f t="shared" si="20"/>
        <v>0</v>
      </c>
      <c r="U322" s="112"/>
      <c r="V322" s="114"/>
      <c r="W322" s="92">
        <f t="shared" si="21"/>
        <v>0</v>
      </c>
      <c r="X322" s="92">
        <f t="shared" si="22"/>
        <v>0</v>
      </c>
      <c r="Y322" s="92">
        <f t="shared" si="23"/>
        <v>0</v>
      </c>
      <c r="Z322" s="93"/>
      <c r="AA322" s="94"/>
      <c r="AB322" s="109"/>
      <c r="AC322" s="109"/>
      <c r="AD322" s="109"/>
      <c r="AE322" s="100"/>
    </row>
    <row r="323" spans="1:31" s="97" customFormat="1" ht="20.149999999999999" customHeight="1" x14ac:dyDescent="0.3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07">
        <v>320</v>
      </c>
      <c r="O323" s="113"/>
      <c r="P323" s="112"/>
      <c r="Q323" s="112"/>
      <c r="R323" s="112"/>
      <c r="S323" s="114"/>
      <c r="T323" s="92">
        <f t="shared" si="20"/>
        <v>0</v>
      </c>
      <c r="U323" s="112"/>
      <c r="V323" s="114"/>
      <c r="W323" s="92">
        <f t="shared" si="21"/>
        <v>0</v>
      </c>
      <c r="X323" s="92">
        <f t="shared" si="22"/>
        <v>0</v>
      </c>
      <c r="Y323" s="92">
        <f t="shared" si="23"/>
        <v>0</v>
      </c>
      <c r="Z323" s="93"/>
      <c r="AA323" s="94"/>
      <c r="AB323" s="109"/>
      <c r="AC323" s="109"/>
      <c r="AD323" s="109"/>
      <c r="AE323" s="100"/>
    </row>
    <row r="324" spans="1:31" s="97" customFormat="1" ht="20.149999999999999" customHeight="1" x14ac:dyDescent="0.3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07">
        <v>321</v>
      </c>
      <c r="O324" s="113"/>
      <c r="P324" s="112"/>
      <c r="Q324" s="112"/>
      <c r="R324" s="112"/>
      <c r="S324" s="114"/>
      <c r="T324" s="92">
        <f t="shared" si="20"/>
        <v>0</v>
      </c>
      <c r="U324" s="112"/>
      <c r="V324" s="114"/>
      <c r="W324" s="92">
        <f t="shared" si="21"/>
        <v>0</v>
      </c>
      <c r="X324" s="92">
        <f t="shared" si="22"/>
        <v>0</v>
      </c>
      <c r="Y324" s="92">
        <f t="shared" si="23"/>
        <v>0</v>
      </c>
      <c r="Z324" s="93"/>
      <c r="AA324" s="94"/>
      <c r="AB324" s="109"/>
      <c r="AC324" s="109"/>
      <c r="AD324" s="109"/>
      <c r="AE324" s="100"/>
    </row>
    <row r="325" spans="1:31" s="97" customFormat="1" ht="20.149999999999999" customHeight="1" x14ac:dyDescent="0.3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07">
        <v>322</v>
      </c>
      <c r="O325" s="113"/>
      <c r="P325" s="112"/>
      <c r="Q325" s="112"/>
      <c r="R325" s="112"/>
      <c r="S325" s="114"/>
      <c r="T325" s="92">
        <f t="shared" ref="T325:T388" si="24">IF(OR(R325=5,R325=10, R325=15, R325="BP",R325="SCR"),"NT",S325)</f>
        <v>0</v>
      </c>
      <c r="U325" s="112"/>
      <c r="V325" s="114"/>
      <c r="W325" s="92">
        <f t="shared" ref="W325:W388" si="25">IF(OR(U325=5,U325=10, U325=15, U325="BP",U325="SCR"),"NT",V325)</f>
        <v>0</v>
      </c>
      <c r="X325" s="92">
        <f t="shared" ref="X325:X388" si="26">(T325+W325)</f>
        <v>0</v>
      </c>
      <c r="Y325" s="92">
        <f t="shared" ref="Y325:Y388" si="27">(T325+W325)/2</f>
        <v>0</v>
      </c>
      <c r="Z325" s="93"/>
      <c r="AA325" s="94"/>
      <c r="AB325" s="109"/>
      <c r="AC325" s="109"/>
      <c r="AD325" s="109"/>
      <c r="AE325" s="100"/>
    </row>
    <row r="326" spans="1:31" s="97" customFormat="1" ht="20.149999999999999" customHeight="1" x14ac:dyDescent="0.3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07">
        <v>323</v>
      </c>
      <c r="O326" s="113"/>
      <c r="P326" s="112"/>
      <c r="Q326" s="112"/>
      <c r="R326" s="112"/>
      <c r="S326" s="114"/>
      <c r="T326" s="92">
        <f t="shared" si="24"/>
        <v>0</v>
      </c>
      <c r="U326" s="112"/>
      <c r="V326" s="114"/>
      <c r="W326" s="92">
        <f t="shared" si="25"/>
        <v>0</v>
      </c>
      <c r="X326" s="92">
        <f t="shared" si="26"/>
        <v>0</v>
      </c>
      <c r="Y326" s="92">
        <f t="shared" si="27"/>
        <v>0</v>
      </c>
      <c r="Z326" s="93"/>
      <c r="AA326" s="94"/>
      <c r="AB326" s="109"/>
      <c r="AC326" s="109"/>
      <c r="AD326" s="109"/>
      <c r="AE326" s="100"/>
    </row>
    <row r="327" spans="1:31" s="97" customFormat="1" ht="20.149999999999999" customHeight="1" x14ac:dyDescent="0.3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07">
        <v>324</v>
      </c>
      <c r="O327" s="113"/>
      <c r="P327" s="112"/>
      <c r="Q327" s="112"/>
      <c r="R327" s="112"/>
      <c r="S327" s="114"/>
      <c r="T327" s="92">
        <f t="shared" si="24"/>
        <v>0</v>
      </c>
      <c r="U327" s="112"/>
      <c r="V327" s="114"/>
      <c r="W327" s="92">
        <f t="shared" si="25"/>
        <v>0</v>
      </c>
      <c r="X327" s="92">
        <f t="shared" si="26"/>
        <v>0</v>
      </c>
      <c r="Y327" s="92">
        <f t="shared" si="27"/>
        <v>0</v>
      </c>
      <c r="Z327" s="93"/>
      <c r="AA327" s="94"/>
      <c r="AB327" s="109"/>
      <c r="AC327" s="109"/>
      <c r="AD327" s="109"/>
      <c r="AE327" s="100"/>
    </row>
    <row r="328" spans="1:31" s="97" customFormat="1" ht="20.149999999999999" customHeight="1" x14ac:dyDescent="0.3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07">
        <v>325</v>
      </c>
      <c r="O328" s="113"/>
      <c r="P328" s="112"/>
      <c r="Q328" s="112"/>
      <c r="R328" s="112"/>
      <c r="S328" s="114"/>
      <c r="T328" s="92">
        <f t="shared" si="24"/>
        <v>0</v>
      </c>
      <c r="U328" s="112"/>
      <c r="V328" s="114"/>
      <c r="W328" s="92">
        <f t="shared" si="25"/>
        <v>0</v>
      </c>
      <c r="X328" s="92">
        <f t="shared" si="26"/>
        <v>0</v>
      </c>
      <c r="Y328" s="92">
        <f t="shared" si="27"/>
        <v>0</v>
      </c>
      <c r="Z328" s="93"/>
      <c r="AA328" s="94"/>
      <c r="AB328" s="109"/>
      <c r="AC328" s="109"/>
      <c r="AD328" s="109"/>
      <c r="AE328" s="100"/>
    </row>
    <row r="329" spans="1:31" s="97" customFormat="1" ht="20.149999999999999" customHeight="1" x14ac:dyDescent="0.3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07">
        <v>326</v>
      </c>
      <c r="O329" s="113"/>
      <c r="P329" s="112"/>
      <c r="Q329" s="112"/>
      <c r="R329" s="112"/>
      <c r="S329" s="114"/>
      <c r="T329" s="92">
        <f t="shared" si="24"/>
        <v>0</v>
      </c>
      <c r="U329" s="112"/>
      <c r="V329" s="114"/>
      <c r="W329" s="92">
        <f t="shared" si="25"/>
        <v>0</v>
      </c>
      <c r="X329" s="92">
        <f t="shared" si="26"/>
        <v>0</v>
      </c>
      <c r="Y329" s="92">
        <f t="shared" si="27"/>
        <v>0</v>
      </c>
      <c r="Z329" s="93"/>
      <c r="AA329" s="94"/>
      <c r="AB329" s="109"/>
      <c r="AC329" s="109"/>
      <c r="AD329" s="109"/>
      <c r="AE329" s="100"/>
    </row>
    <row r="330" spans="1:31" s="97" customFormat="1" ht="20.149999999999999" customHeight="1" x14ac:dyDescent="0.3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07">
        <v>327</v>
      </c>
      <c r="O330" s="113"/>
      <c r="P330" s="112"/>
      <c r="Q330" s="112"/>
      <c r="R330" s="112"/>
      <c r="S330" s="114"/>
      <c r="T330" s="92">
        <f t="shared" si="24"/>
        <v>0</v>
      </c>
      <c r="U330" s="112"/>
      <c r="V330" s="114"/>
      <c r="W330" s="92">
        <f t="shared" si="25"/>
        <v>0</v>
      </c>
      <c r="X330" s="92">
        <f t="shared" si="26"/>
        <v>0</v>
      </c>
      <c r="Y330" s="92">
        <f t="shared" si="27"/>
        <v>0</v>
      </c>
      <c r="Z330" s="93"/>
      <c r="AA330" s="94"/>
      <c r="AB330" s="109"/>
      <c r="AC330" s="109"/>
      <c r="AD330" s="109"/>
      <c r="AE330" s="100"/>
    </row>
    <row r="331" spans="1:31" s="97" customFormat="1" ht="20.149999999999999" customHeight="1" x14ac:dyDescent="0.3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07">
        <v>328</v>
      </c>
      <c r="O331" s="113"/>
      <c r="P331" s="112"/>
      <c r="Q331" s="112"/>
      <c r="R331" s="112"/>
      <c r="S331" s="114"/>
      <c r="T331" s="92">
        <f t="shared" si="24"/>
        <v>0</v>
      </c>
      <c r="U331" s="112"/>
      <c r="V331" s="114"/>
      <c r="W331" s="92">
        <f t="shared" si="25"/>
        <v>0</v>
      </c>
      <c r="X331" s="92">
        <f t="shared" si="26"/>
        <v>0</v>
      </c>
      <c r="Y331" s="92">
        <f t="shared" si="27"/>
        <v>0</v>
      </c>
      <c r="Z331" s="93"/>
      <c r="AA331" s="94"/>
      <c r="AB331" s="109"/>
      <c r="AC331" s="109"/>
      <c r="AD331" s="109"/>
      <c r="AE331" s="100"/>
    </row>
    <row r="332" spans="1:31" s="97" customFormat="1" ht="20.149999999999999" customHeight="1" x14ac:dyDescent="0.3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07">
        <v>329</v>
      </c>
      <c r="O332" s="113"/>
      <c r="P332" s="112"/>
      <c r="Q332" s="112"/>
      <c r="R332" s="112"/>
      <c r="S332" s="114"/>
      <c r="T332" s="92">
        <f t="shared" si="24"/>
        <v>0</v>
      </c>
      <c r="U332" s="112"/>
      <c r="V332" s="114"/>
      <c r="W332" s="92">
        <f t="shared" si="25"/>
        <v>0</v>
      </c>
      <c r="X332" s="92">
        <f t="shared" si="26"/>
        <v>0</v>
      </c>
      <c r="Y332" s="92">
        <f t="shared" si="27"/>
        <v>0</v>
      </c>
      <c r="Z332" s="93"/>
      <c r="AA332" s="94"/>
      <c r="AB332" s="109"/>
      <c r="AC332" s="109"/>
      <c r="AD332" s="109"/>
      <c r="AE332" s="100"/>
    </row>
    <row r="333" spans="1:31" s="97" customFormat="1" ht="20.149999999999999" customHeight="1" x14ac:dyDescent="0.3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07">
        <v>330</v>
      </c>
      <c r="O333" s="113"/>
      <c r="P333" s="112"/>
      <c r="Q333" s="112"/>
      <c r="R333" s="112"/>
      <c r="S333" s="114"/>
      <c r="T333" s="92">
        <f t="shared" si="24"/>
        <v>0</v>
      </c>
      <c r="U333" s="112"/>
      <c r="V333" s="114"/>
      <c r="W333" s="92">
        <f t="shared" si="25"/>
        <v>0</v>
      </c>
      <c r="X333" s="92">
        <f t="shared" si="26"/>
        <v>0</v>
      </c>
      <c r="Y333" s="92">
        <f t="shared" si="27"/>
        <v>0</v>
      </c>
      <c r="Z333" s="93"/>
      <c r="AA333" s="94"/>
      <c r="AB333" s="109"/>
      <c r="AC333" s="109"/>
      <c r="AD333" s="109"/>
      <c r="AE333" s="100"/>
    </row>
    <row r="334" spans="1:31" s="97" customFormat="1" ht="20.149999999999999" customHeight="1" x14ac:dyDescent="0.3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07">
        <v>331</v>
      </c>
      <c r="O334" s="113"/>
      <c r="P334" s="112"/>
      <c r="Q334" s="112"/>
      <c r="R334" s="112"/>
      <c r="S334" s="114"/>
      <c r="T334" s="92">
        <f t="shared" si="24"/>
        <v>0</v>
      </c>
      <c r="U334" s="112"/>
      <c r="V334" s="114"/>
      <c r="W334" s="92">
        <f t="shared" si="25"/>
        <v>0</v>
      </c>
      <c r="X334" s="92">
        <f t="shared" si="26"/>
        <v>0</v>
      </c>
      <c r="Y334" s="92">
        <f t="shared" si="27"/>
        <v>0</v>
      </c>
      <c r="Z334" s="93"/>
      <c r="AA334" s="94"/>
      <c r="AB334" s="109"/>
      <c r="AC334" s="109"/>
      <c r="AD334" s="109"/>
      <c r="AE334" s="100"/>
    </row>
    <row r="335" spans="1:31" s="97" customFormat="1" ht="20.149999999999999" customHeight="1" x14ac:dyDescent="0.3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07">
        <v>332</v>
      </c>
      <c r="O335" s="113"/>
      <c r="P335" s="112"/>
      <c r="Q335" s="112"/>
      <c r="R335" s="112"/>
      <c r="S335" s="114"/>
      <c r="T335" s="92">
        <f t="shared" si="24"/>
        <v>0</v>
      </c>
      <c r="U335" s="112"/>
      <c r="V335" s="114"/>
      <c r="W335" s="92">
        <f t="shared" si="25"/>
        <v>0</v>
      </c>
      <c r="X335" s="92">
        <f t="shared" si="26"/>
        <v>0</v>
      </c>
      <c r="Y335" s="92">
        <f t="shared" si="27"/>
        <v>0</v>
      </c>
      <c r="Z335" s="93"/>
      <c r="AA335" s="94"/>
      <c r="AB335" s="109"/>
      <c r="AC335" s="109"/>
      <c r="AD335" s="109"/>
      <c r="AE335" s="100"/>
    </row>
    <row r="336" spans="1:31" s="97" customFormat="1" ht="20.149999999999999" customHeight="1" x14ac:dyDescent="0.3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07">
        <v>333</v>
      </c>
      <c r="O336" s="113"/>
      <c r="P336" s="112"/>
      <c r="Q336" s="112"/>
      <c r="R336" s="112"/>
      <c r="S336" s="114"/>
      <c r="T336" s="92">
        <f t="shared" si="24"/>
        <v>0</v>
      </c>
      <c r="U336" s="112"/>
      <c r="V336" s="114"/>
      <c r="W336" s="92">
        <f t="shared" si="25"/>
        <v>0</v>
      </c>
      <c r="X336" s="92">
        <f t="shared" si="26"/>
        <v>0</v>
      </c>
      <c r="Y336" s="92">
        <f t="shared" si="27"/>
        <v>0</v>
      </c>
      <c r="Z336" s="93"/>
      <c r="AA336" s="94"/>
      <c r="AB336" s="109"/>
      <c r="AC336" s="109"/>
      <c r="AD336" s="109"/>
      <c r="AE336" s="100"/>
    </row>
    <row r="337" spans="1:31" s="97" customFormat="1" ht="20.149999999999999" customHeight="1" x14ac:dyDescent="0.3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07">
        <v>334</v>
      </c>
      <c r="O337" s="113"/>
      <c r="P337" s="112"/>
      <c r="Q337" s="112"/>
      <c r="R337" s="112"/>
      <c r="S337" s="114"/>
      <c r="T337" s="92">
        <f t="shared" si="24"/>
        <v>0</v>
      </c>
      <c r="U337" s="112"/>
      <c r="V337" s="114"/>
      <c r="W337" s="92">
        <f t="shared" si="25"/>
        <v>0</v>
      </c>
      <c r="X337" s="92">
        <f t="shared" si="26"/>
        <v>0</v>
      </c>
      <c r="Y337" s="92">
        <f t="shared" si="27"/>
        <v>0</v>
      </c>
      <c r="Z337" s="93"/>
      <c r="AA337" s="94"/>
      <c r="AB337" s="109"/>
      <c r="AC337" s="109"/>
      <c r="AD337" s="109"/>
      <c r="AE337" s="100"/>
    </row>
    <row r="338" spans="1:31" s="97" customFormat="1" ht="20.149999999999999" customHeight="1" x14ac:dyDescent="0.3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07">
        <v>335</v>
      </c>
      <c r="O338" s="113"/>
      <c r="P338" s="112"/>
      <c r="Q338" s="112"/>
      <c r="R338" s="112"/>
      <c r="S338" s="114"/>
      <c r="T338" s="92">
        <f t="shared" si="24"/>
        <v>0</v>
      </c>
      <c r="U338" s="112"/>
      <c r="V338" s="114"/>
      <c r="W338" s="92">
        <f t="shared" si="25"/>
        <v>0</v>
      </c>
      <c r="X338" s="92">
        <f t="shared" si="26"/>
        <v>0</v>
      </c>
      <c r="Y338" s="92">
        <f t="shared" si="27"/>
        <v>0</v>
      </c>
      <c r="Z338" s="93"/>
      <c r="AA338" s="94"/>
      <c r="AB338" s="109"/>
      <c r="AC338" s="109"/>
      <c r="AD338" s="109"/>
      <c r="AE338" s="100"/>
    </row>
    <row r="339" spans="1:31" s="97" customFormat="1" ht="20.149999999999999" customHeight="1" x14ac:dyDescent="0.3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07">
        <v>336</v>
      </c>
      <c r="O339" s="113"/>
      <c r="P339" s="112"/>
      <c r="Q339" s="112"/>
      <c r="R339" s="112"/>
      <c r="S339" s="114"/>
      <c r="T339" s="92">
        <f t="shared" si="24"/>
        <v>0</v>
      </c>
      <c r="U339" s="112"/>
      <c r="V339" s="114"/>
      <c r="W339" s="92">
        <f t="shared" si="25"/>
        <v>0</v>
      </c>
      <c r="X339" s="92">
        <f t="shared" si="26"/>
        <v>0</v>
      </c>
      <c r="Y339" s="92">
        <f t="shared" si="27"/>
        <v>0</v>
      </c>
      <c r="Z339" s="93"/>
      <c r="AA339" s="94"/>
      <c r="AB339" s="109"/>
      <c r="AC339" s="109"/>
      <c r="AD339" s="109"/>
      <c r="AE339" s="100"/>
    </row>
    <row r="340" spans="1:31" s="97" customFormat="1" ht="20.149999999999999" customHeight="1" x14ac:dyDescent="0.3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07">
        <v>337</v>
      </c>
      <c r="O340" s="113"/>
      <c r="P340" s="112"/>
      <c r="Q340" s="112"/>
      <c r="R340" s="112"/>
      <c r="S340" s="114"/>
      <c r="T340" s="92">
        <f t="shared" si="24"/>
        <v>0</v>
      </c>
      <c r="U340" s="112"/>
      <c r="V340" s="114"/>
      <c r="W340" s="92">
        <f t="shared" si="25"/>
        <v>0</v>
      </c>
      <c r="X340" s="92">
        <f t="shared" si="26"/>
        <v>0</v>
      </c>
      <c r="Y340" s="92">
        <f t="shared" si="27"/>
        <v>0</v>
      </c>
      <c r="Z340" s="93"/>
      <c r="AA340" s="94"/>
      <c r="AB340" s="109"/>
      <c r="AC340" s="109"/>
      <c r="AD340" s="109"/>
      <c r="AE340" s="100"/>
    </row>
    <row r="341" spans="1:31" s="97" customFormat="1" ht="20.149999999999999" customHeight="1" x14ac:dyDescent="0.3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07">
        <v>338</v>
      </c>
      <c r="O341" s="113"/>
      <c r="P341" s="112"/>
      <c r="Q341" s="112"/>
      <c r="R341" s="112"/>
      <c r="S341" s="114"/>
      <c r="T341" s="92">
        <f t="shared" si="24"/>
        <v>0</v>
      </c>
      <c r="U341" s="112"/>
      <c r="V341" s="114"/>
      <c r="W341" s="92">
        <f t="shared" si="25"/>
        <v>0</v>
      </c>
      <c r="X341" s="92">
        <f t="shared" si="26"/>
        <v>0</v>
      </c>
      <c r="Y341" s="92">
        <f t="shared" si="27"/>
        <v>0</v>
      </c>
      <c r="Z341" s="93"/>
      <c r="AA341" s="94"/>
      <c r="AB341" s="109"/>
      <c r="AC341" s="109"/>
      <c r="AD341" s="109"/>
      <c r="AE341" s="100"/>
    </row>
    <row r="342" spans="1:31" s="97" customFormat="1" ht="20.149999999999999" customHeight="1" x14ac:dyDescent="0.3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07">
        <v>339</v>
      </c>
      <c r="O342" s="113"/>
      <c r="P342" s="112"/>
      <c r="Q342" s="112"/>
      <c r="R342" s="112"/>
      <c r="S342" s="114"/>
      <c r="T342" s="92">
        <f t="shared" si="24"/>
        <v>0</v>
      </c>
      <c r="U342" s="112"/>
      <c r="V342" s="114"/>
      <c r="W342" s="92">
        <f t="shared" si="25"/>
        <v>0</v>
      </c>
      <c r="X342" s="92">
        <f t="shared" si="26"/>
        <v>0</v>
      </c>
      <c r="Y342" s="92">
        <f t="shared" si="27"/>
        <v>0</v>
      </c>
      <c r="Z342" s="93"/>
      <c r="AA342" s="94"/>
      <c r="AB342" s="109"/>
      <c r="AC342" s="109"/>
      <c r="AD342" s="109"/>
      <c r="AE342" s="100"/>
    </row>
    <row r="343" spans="1:31" s="97" customFormat="1" ht="20.149999999999999" customHeight="1" x14ac:dyDescent="0.3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07">
        <v>340</v>
      </c>
      <c r="O343" s="113"/>
      <c r="P343" s="112"/>
      <c r="Q343" s="112"/>
      <c r="R343" s="112"/>
      <c r="S343" s="114"/>
      <c r="T343" s="92">
        <f t="shared" si="24"/>
        <v>0</v>
      </c>
      <c r="U343" s="112"/>
      <c r="V343" s="114"/>
      <c r="W343" s="92">
        <f t="shared" si="25"/>
        <v>0</v>
      </c>
      <c r="X343" s="92">
        <f t="shared" si="26"/>
        <v>0</v>
      </c>
      <c r="Y343" s="92">
        <f t="shared" si="27"/>
        <v>0</v>
      </c>
      <c r="Z343" s="93"/>
      <c r="AA343" s="94"/>
      <c r="AB343" s="109"/>
      <c r="AC343" s="109"/>
      <c r="AD343" s="109"/>
      <c r="AE343" s="100"/>
    </row>
    <row r="344" spans="1:31" s="97" customFormat="1" ht="20.149999999999999" customHeight="1" x14ac:dyDescent="0.3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07">
        <v>341</v>
      </c>
      <c r="O344" s="113"/>
      <c r="P344" s="112"/>
      <c r="Q344" s="112"/>
      <c r="R344" s="112"/>
      <c r="S344" s="114"/>
      <c r="T344" s="92">
        <f t="shared" si="24"/>
        <v>0</v>
      </c>
      <c r="U344" s="112"/>
      <c r="V344" s="114"/>
      <c r="W344" s="92">
        <f t="shared" si="25"/>
        <v>0</v>
      </c>
      <c r="X344" s="92">
        <f t="shared" si="26"/>
        <v>0</v>
      </c>
      <c r="Y344" s="92">
        <f t="shared" si="27"/>
        <v>0</v>
      </c>
      <c r="Z344" s="93"/>
      <c r="AA344" s="94"/>
      <c r="AB344" s="109"/>
      <c r="AC344" s="109"/>
      <c r="AD344" s="109"/>
      <c r="AE344" s="100"/>
    </row>
    <row r="345" spans="1:31" s="97" customFormat="1" ht="20.149999999999999" customHeight="1" x14ac:dyDescent="0.3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07">
        <v>342</v>
      </c>
      <c r="O345" s="113"/>
      <c r="P345" s="112"/>
      <c r="Q345" s="112"/>
      <c r="R345" s="112"/>
      <c r="S345" s="114"/>
      <c r="T345" s="92">
        <f t="shared" si="24"/>
        <v>0</v>
      </c>
      <c r="U345" s="112"/>
      <c r="V345" s="114"/>
      <c r="W345" s="92">
        <f t="shared" si="25"/>
        <v>0</v>
      </c>
      <c r="X345" s="92">
        <f t="shared" si="26"/>
        <v>0</v>
      </c>
      <c r="Y345" s="92">
        <f t="shared" si="27"/>
        <v>0</v>
      </c>
      <c r="Z345" s="93"/>
      <c r="AA345" s="94"/>
      <c r="AB345" s="109"/>
      <c r="AC345" s="109"/>
      <c r="AD345" s="109"/>
      <c r="AE345" s="100"/>
    </row>
    <row r="346" spans="1:31" s="97" customFormat="1" ht="20.149999999999999" customHeight="1" x14ac:dyDescent="0.3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07">
        <v>343</v>
      </c>
      <c r="O346" s="113"/>
      <c r="P346" s="112"/>
      <c r="Q346" s="112"/>
      <c r="R346" s="112"/>
      <c r="S346" s="114"/>
      <c r="T346" s="92">
        <f t="shared" si="24"/>
        <v>0</v>
      </c>
      <c r="U346" s="112"/>
      <c r="V346" s="114"/>
      <c r="W346" s="92">
        <f t="shared" si="25"/>
        <v>0</v>
      </c>
      <c r="X346" s="92">
        <f t="shared" si="26"/>
        <v>0</v>
      </c>
      <c r="Y346" s="92">
        <f t="shared" si="27"/>
        <v>0</v>
      </c>
      <c r="Z346" s="93"/>
      <c r="AA346" s="94"/>
      <c r="AB346" s="109"/>
      <c r="AC346" s="109"/>
      <c r="AD346" s="109"/>
      <c r="AE346" s="100"/>
    </row>
    <row r="347" spans="1:31" s="97" customFormat="1" ht="20.149999999999999" customHeight="1" x14ac:dyDescent="0.3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07">
        <v>344</v>
      </c>
      <c r="O347" s="113"/>
      <c r="P347" s="112"/>
      <c r="Q347" s="112"/>
      <c r="R347" s="112"/>
      <c r="S347" s="114"/>
      <c r="T347" s="92">
        <f t="shared" si="24"/>
        <v>0</v>
      </c>
      <c r="U347" s="112"/>
      <c r="V347" s="114"/>
      <c r="W347" s="92">
        <f t="shared" si="25"/>
        <v>0</v>
      </c>
      <c r="X347" s="92">
        <f t="shared" si="26"/>
        <v>0</v>
      </c>
      <c r="Y347" s="92">
        <f t="shared" si="27"/>
        <v>0</v>
      </c>
      <c r="Z347" s="93"/>
      <c r="AA347" s="94"/>
      <c r="AB347" s="109"/>
      <c r="AC347" s="109"/>
      <c r="AD347" s="109"/>
      <c r="AE347" s="100"/>
    </row>
    <row r="348" spans="1:31" s="97" customFormat="1" ht="20.149999999999999" customHeight="1" x14ac:dyDescent="0.3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07">
        <v>345</v>
      </c>
      <c r="O348" s="113"/>
      <c r="P348" s="112"/>
      <c r="Q348" s="112"/>
      <c r="R348" s="112"/>
      <c r="S348" s="114"/>
      <c r="T348" s="92">
        <f t="shared" si="24"/>
        <v>0</v>
      </c>
      <c r="U348" s="112"/>
      <c r="V348" s="114"/>
      <c r="W348" s="92">
        <f t="shared" si="25"/>
        <v>0</v>
      </c>
      <c r="X348" s="92">
        <f t="shared" si="26"/>
        <v>0</v>
      </c>
      <c r="Y348" s="92">
        <f t="shared" si="27"/>
        <v>0</v>
      </c>
      <c r="Z348" s="93"/>
      <c r="AA348" s="94"/>
      <c r="AB348" s="109"/>
      <c r="AC348" s="109"/>
      <c r="AD348" s="109"/>
      <c r="AE348" s="100"/>
    </row>
    <row r="349" spans="1:31" s="97" customFormat="1" ht="20.149999999999999" customHeight="1" x14ac:dyDescent="0.3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07">
        <v>346</v>
      </c>
      <c r="O349" s="113"/>
      <c r="P349" s="112"/>
      <c r="Q349" s="112"/>
      <c r="R349" s="112"/>
      <c r="S349" s="114"/>
      <c r="T349" s="92">
        <f t="shared" si="24"/>
        <v>0</v>
      </c>
      <c r="U349" s="112"/>
      <c r="V349" s="114"/>
      <c r="W349" s="92">
        <f t="shared" si="25"/>
        <v>0</v>
      </c>
      <c r="X349" s="92">
        <f t="shared" si="26"/>
        <v>0</v>
      </c>
      <c r="Y349" s="92">
        <f t="shared" si="27"/>
        <v>0</v>
      </c>
      <c r="Z349" s="93"/>
      <c r="AA349" s="94"/>
      <c r="AB349" s="109"/>
      <c r="AC349" s="109"/>
      <c r="AD349" s="109"/>
      <c r="AE349" s="100"/>
    </row>
    <row r="350" spans="1:31" s="97" customFormat="1" ht="20.149999999999999" customHeight="1" x14ac:dyDescent="0.3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07">
        <v>347</v>
      </c>
      <c r="O350" s="113"/>
      <c r="P350" s="112"/>
      <c r="Q350" s="112"/>
      <c r="R350" s="112"/>
      <c r="S350" s="114"/>
      <c r="T350" s="92">
        <f t="shared" si="24"/>
        <v>0</v>
      </c>
      <c r="U350" s="112"/>
      <c r="V350" s="114"/>
      <c r="W350" s="92">
        <f t="shared" si="25"/>
        <v>0</v>
      </c>
      <c r="X350" s="92">
        <f t="shared" si="26"/>
        <v>0</v>
      </c>
      <c r="Y350" s="92">
        <f t="shared" si="27"/>
        <v>0</v>
      </c>
      <c r="Z350" s="93"/>
      <c r="AA350" s="94"/>
      <c r="AB350" s="109"/>
      <c r="AC350" s="109"/>
      <c r="AD350" s="109"/>
      <c r="AE350" s="100"/>
    </row>
    <row r="351" spans="1:31" s="97" customFormat="1" ht="20.149999999999999" customHeight="1" x14ac:dyDescent="0.3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07">
        <v>348</v>
      </c>
      <c r="O351" s="113"/>
      <c r="P351" s="112"/>
      <c r="Q351" s="112"/>
      <c r="R351" s="112"/>
      <c r="S351" s="114"/>
      <c r="T351" s="92">
        <f t="shared" si="24"/>
        <v>0</v>
      </c>
      <c r="U351" s="112"/>
      <c r="V351" s="114"/>
      <c r="W351" s="92">
        <f t="shared" si="25"/>
        <v>0</v>
      </c>
      <c r="X351" s="92">
        <f t="shared" si="26"/>
        <v>0</v>
      </c>
      <c r="Y351" s="92">
        <f t="shared" si="27"/>
        <v>0</v>
      </c>
      <c r="Z351" s="93"/>
      <c r="AA351" s="94"/>
      <c r="AB351" s="109"/>
      <c r="AC351" s="109"/>
      <c r="AD351" s="109"/>
      <c r="AE351" s="100"/>
    </row>
    <row r="352" spans="1:31" s="97" customFormat="1" ht="20.149999999999999" customHeight="1" x14ac:dyDescent="0.3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07">
        <v>349</v>
      </c>
      <c r="O352" s="113"/>
      <c r="P352" s="112"/>
      <c r="Q352" s="112"/>
      <c r="R352" s="112"/>
      <c r="S352" s="114"/>
      <c r="T352" s="92">
        <f t="shared" si="24"/>
        <v>0</v>
      </c>
      <c r="U352" s="112"/>
      <c r="V352" s="114"/>
      <c r="W352" s="92">
        <f t="shared" si="25"/>
        <v>0</v>
      </c>
      <c r="X352" s="92">
        <f t="shared" si="26"/>
        <v>0</v>
      </c>
      <c r="Y352" s="92">
        <f t="shared" si="27"/>
        <v>0</v>
      </c>
      <c r="Z352" s="93"/>
      <c r="AA352" s="94"/>
      <c r="AB352" s="109"/>
      <c r="AC352" s="109"/>
      <c r="AD352" s="109"/>
      <c r="AE352" s="100"/>
    </row>
    <row r="353" spans="1:31" s="97" customFormat="1" ht="20.149999999999999" customHeight="1" x14ac:dyDescent="0.3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07">
        <v>350</v>
      </c>
      <c r="O353" s="113"/>
      <c r="P353" s="112"/>
      <c r="Q353" s="112"/>
      <c r="R353" s="112"/>
      <c r="S353" s="114"/>
      <c r="T353" s="92">
        <f t="shared" si="24"/>
        <v>0</v>
      </c>
      <c r="U353" s="112"/>
      <c r="V353" s="114"/>
      <c r="W353" s="92">
        <f t="shared" si="25"/>
        <v>0</v>
      </c>
      <c r="X353" s="92">
        <f t="shared" si="26"/>
        <v>0</v>
      </c>
      <c r="Y353" s="92">
        <f t="shared" si="27"/>
        <v>0</v>
      </c>
      <c r="Z353" s="93"/>
      <c r="AA353" s="94"/>
      <c r="AB353" s="109"/>
      <c r="AC353" s="109"/>
      <c r="AD353" s="109"/>
      <c r="AE353" s="100"/>
    </row>
    <row r="354" spans="1:31" s="97" customFormat="1" ht="20.149999999999999" customHeight="1" x14ac:dyDescent="0.3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07">
        <v>351</v>
      </c>
      <c r="O354" s="113"/>
      <c r="P354" s="112"/>
      <c r="Q354" s="112"/>
      <c r="R354" s="112"/>
      <c r="S354" s="114"/>
      <c r="T354" s="92">
        <f t="shared" si="24"/>
        <v>0</v>
      </c>
      <c r="U354" s="112"/>
      <c r="V354" s="114"/>
      <c r="W354" s="92">
        <f t="shared" si="25"/>
        <v>0</v>
      </c>
      <c r="X354" s="92">
        <f t="shared" si="26"/>
        <v>0</v>
      </c>
      <c r="Y354" s="92">
        <f t="shared" si="27"/>
        <v>0</v>
      </c>
      <c r="Z354" s="93"/>
      <c r="AA354" s="94"/>
      <c r="AB354" s="109"/>
      <c r="AC354" s="109"/>
      <c r="AD354" s="109"/>
      <c r="AE354" s="100"/>
    </row>
    <row r="355" spans="1:31" s="97" customFormat="1" ht="20.149999999999999" customHeight="1" x14ac:dyDescent="0.3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07">
        <v>352</v>
      </c>
      <c r="O355" s="113"/>
      <c r="P355" s="112"/>
      <c r="Q355" s="112"/>
      <c r="R355" s="112"/>
      <c r="S355" s="114"/>
      <c r="T355" s="92">
        <f t="shared" si="24"/>
        <v>0</v>
      </c>
      <c r="U355" s="112"/>
      <c r="V355" s="114"/>
      <c r="W355" s="92">
        <f t="shared" si="25"/>
        <v>0</v>
      </c>
      <c r="X355" s="92">
        <f t="shared" si="26"/>
        <v>0</v>
      </c>
      <c r="Y355" s="92">
        <f t="shared" si="27"/>
        <v>0</v>
      </c>
      <c r="Z355" s="93"/>
      <c r="AA355" s="94"/>
      <c r="AB355" s="109"/>
      <c r="AC355" s="109"/>
      <c r="AD355" s="109"/>
      <c r="AE355" s="100"/>
    </row>
    <row r="356" spans="1:31" s="97" customFormat="1" ht="20.149999999999999" customHeight="1" x14ac:dyDescent="0.3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07">
        <v>353</v>
      </c>
      <c r="O356" s="113"/>
      <c r="P356" s="112"/>
      <c r="Q356" s="112"/>
      <c r="R356" s="112"/>
      <c r="S356" s="114"/>
      <c r="T356" s="92">
        <f t="shared" si="24"/>
        <v>0</v>
      </c>
      <c r="U356" s="112"/>
      <c r="V356" s="114"/>
      <c r="W356" s="92">
        <f t="shared" si="25"/>
        <v>0</v>
      </c>
      <c r="X356" s="92">
        <f t="shared" si="26"/>
        <v>0</v>
      </c>
      <c r="Y356" s="92">
        <f t="shared" si="27"/>
        <v>0</v>
      </c>
      <c r="Z356" s="93"/>
      <c r="AA356" s="94"/>
      <c r="AB356" s="109"/>
      <c r="AC356" s="109"/>
      <c r="AD356" s="109"/>
      <c r="AE356" s="100"/>
    </row>
    <row r="357" spans="1:31" s="97" customFormat="1" ht="20.149999999999999" customHeight="1" x14ac:dyDescent="0.3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07">
        <v>354</v>
      </c>
      <c r="O357" s="113"/>
      <c r="P357" s="112"/>
      <c r="Q357" s="112"/>
      <c r="R357" s="112"/>
      <c r="S357" s="114"/>
      <c r="T357" s="92">
        <f t="shared" si="24"/>
        <v>0</v>
      </c>
      <c r="U357" s="112"/>
      <c r="V357" s="114"/>
      <c r="W357" s="92">
        <f t="shared" si="25"/>
        <v>0</v>
      </c>
      <c r="X357" s="92">
        <f t="shared" si="26"/>
        <v>0</v>
      </c>
      <c r="Y357" s="92">
        <f t="shared" si="27"/>
        <v>0</v>
      </c>
      <c r="Z357" s="93"/>
      <c r="AA357" s="94"/>
      <c r="AB357" s="109"/>
      <c r="AC357" s="109"/>
      <c r="AD357" s="109"/>
      <c r="AE357" s="100"/>
    </row>
    <row r="358" spans="1:31" s="97" customFormat="1" ht="20.149999999999999" customHeight="1" x14ac:dyDescent="0.3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07">
        <v>355</v>
      </c>
      <c r="O358" s="113"/>
      <c r="P358" s="112"/>
      <c r="Q358" s="112"/>
      <c r="R358" s="112"/>
      <c r="S358" s="114"/>
      <c r="T358" s="92">
        <f t="shared" si="24"/>
        <v>0</v>
      </c>
      <c r="U358" s="112"/>
      <c r="V358" s="114"/>
      <c r="W358" s="92">
        <f t="shared" si="25"/>
        <v>0</v>
      </c>
      <c r="X358" s="92">
        <f t="shared" si="26"/>
        <v>0</v>
      </c>
      <c r="Y358" s="92">
        <f t="shared" si="27"/>
        <v>0</v>
      </c>
      <c r="Z358" s="93"/>
      <c r="AA358" s="94"/>
      <c r="AB358" s="109"/>
      <c r="AC358" s="109"/>
      <c r="AD358" s="109"/>
      <c r="AE358" s="100"/>
    </row>
    <row r="359" spans="1:31" s="97" customFormat="1" ht="20.149999999999999" customHeight="1" x14ac:dyDescent="0.3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07">
        <v>356</v>
      </c>
      <c r="O359" s="113"/>
      <c r="P359" s="112"/>
      <c r="Q359" s="112"/>
      <c r="R359" s="112"/>
      <c r="S359" s="114"/>
      <c r="T359" s="92">
        <f t="shared" si="24"/>
        <v>0</v>
      </c>
      <c r="U359" s="112"/>
      <c r="V359" s="114"/>
      <c r="W359" s="92">
        <f t="shared" si="25"/>
        <v>0</v>
      </c>
      <c r="X359" s="92">
        <f t="shared" si="26"/>
        <v>0</v>
      </c>
      <c r="Y359" s="92">
        <f t="shared" si="27"/>
        <v>0</v>
      </c>
      <c r="Z359" s="93"/>
      <c r="AA359" s="94"/>
      <c r="AB359" s="109"/>
      <c r="AC359" s="109"/>
      <c r="AD359" s="109"/>
      <c r="AE359" s="100"/>
    </row>
    <row r="360" spans="1:31" s="97" customFormat="1" ht="20.149999999999999" customHeight="1" x14ac:dyDescent="0.3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07">
        <v>357</v>
      </c>
      <c r="O360" s="113"/>
      <c r="P360" s="112"/>
      <c r="Q360" s="112"/>
      <c r="R360" s="112"/>
      <c r="S360" s="114"/>
      <c r="T360" s="92">
        <f t="shared" si="24"/>
        <v>0</v>
      </c>
      <c r="U360" s="112"/>
      <c r="V360" s="114"/>
      <c r="W360" s="92">
        <f t="shared" si="25"/>
        <v>0</v>
      </c>
      <c r="X360" s="92">
        <f t="shared" si="26"/>
        <v>0</v>
      </c>
      <c r="Y360" s="92">
        <f t="shared" si="27"/>
        <v>0</v>
      </c>
      <c r="Z360" s="93"/>
      <c r="AA360" s="94"/>
      <c r="AB360" s="109"/>
      <c r="AC360" s="109"/>
      <c r="AD360" s="109"/>
      <c r="AE360" s="100"/>
    </row>
    <row r="361" spans="1:31" s="97" customFormat="1" ht="20.149999999999999" customHeight="1" x14ac:dyDescent="0.3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07">
        <v>358</v>
      </c>
      <c r="O361" s="113"/>
      <c r="P361" s="112"/>
      <c r="Q361" s="112"/>
      <c r="R361" s="112"/>
      <c r="S361" s="114"/>
      <c r="T361" s="92">
        <f t="shared" si="24"/>
        <v>0</v>
      </c>
      <c r="U361" s="112"/>
      <c r="V361" s="114"/>
      <c r="W361" s="92">
        <f t="shared" si="25"/>
        <v>0</v>
      </c>
      <c r="X361" s="92">
        <f t="shared" si="26"/>
        <v>0</v>
      </c>
      <c r="Y361" s="92">
        <f t="shared" si="27"/>
        <v>0</v>
      </c>
      <c r="Z361" s="93"/>
      <c r="AA361" s="94"/>
      <c r="AB361" s="109"/>
      <c r="AC361" s="109"/>
      <c r="AD361" s="109"/>
      <c r="AE361" s="100"/>
    </row>
    <row r="362" spans="1:31" s="97" customFormat="1" ht="20.149999999999999" customHeight="1" x14ac:dyDescent="0.3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07">
        <v>359</v>
      </c>
      <c r="O362" s="113"/>
      <c r="P362" s="112"/>
      <c r="Q362" s="112"/>
      <c r="R362" s="112"/>
      <c r="S362" s="114"/>
      <c r="T362" s="92">
        <f t="shared" si="24"/>
        <v>0</v>
      </c>
      <c r="U362" s="112"/>
      <c r="V362" s="114"/>
      <c r="W362" s="92">
        <f t="shared" si="25"/>
        <v>0</v>
      </c>
      <c r="X362" s="92">
        <f t="shared" si="26"/>
        <v>0</v>
      </c>
      <c r="Y362" s="92">
        <f t="shared" si="27"/>
        <v>0</v>
      </c>
      <c r="Z362" s="93"/>
      <c r="AA362" s="94"/>
      <c r="AB362" s="109"/>
      <c r="AC362" s="109"/>
      <c r="AD362" s="109"/>
      <c r="AE362" s="100"/>
    </row>
    <row r="363" spans="1:31" s="97" customFormat="1" ht="20.149999999999999" customHeight="1" x14ac:dyDescent="0.3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07">
        <v>360</v>
      </c>
      <c r="O363" s="113"/>
      <c r="P363" s="112"/>
      <c r="Q363" s="112"/>
      <c r="R363" s="112"/>
      <c r="S363" s="114"/>
      <c r="T363" s="92">
        <f t="shared" si="24"/>
        <v>0</v>
      </c>
      <c r="U363" s="112"/>
      <c r="V363" s="114"/>
      <c r="W363" s="92">
        <f t="shared" si="25"/>
        <v>0</v>
      </c>
      <c r="X363" s="92">
        <f t="shared" si="26"/>
        <v>0</v>
      </c>
      <c r="Y363" s="92">
        <f t="shared" si="27"/>
        <v>0</v>
      </c>
      <c r="Z363" s="93"/>
      <c r="AA363" s="94"/>
      <c r="AB363" s="109"/>
      <c r="AC363" s="109"/>
      <c r="AD363" s="109"/>
      <c r="AE363" s="100"/>
    </row>
    <row r="364" spans="1:31" s="97" customFormat="1" ht="20.149999999999999" customHeight="1" x14ac:dyDescent="0.3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07">
        <v>361</v>
      </c>
      <c r="O364" s="113"/>
      <c r="P364" s="112"/>
      <c r="Q364" s="112"/>
      <c r="R364" s="112"/>
      <c r="S364" s="114"/>
      <c r="T364" s="92">
        <f t="shared" si="24"/>
        <v>0</v>
      </c>
      <c r="U364" s="112"/>
      <c r="V364" s="114"/>
      <c r="W364" s="92">
        <f t="shared" si="25"/>
        <v>0</v>
      </c>
      <c r="X364" s="92">
        <f t="shared" si="26"/>
        <v>0</v>
      </c>
      <c r="Y364" s="92">
        <f t="shared" si="27"/>
        <v>0</v>
      </c>
      <c r="Z364" s="93"/>
      <c r="AA364" s="94"/>
      <c r="AB364" s="109"/>
      <c r="AC364" s="109"/>
      <c r="AD364" s="109"/>
      <c r="AE364" s="100"/>
    </row>
    <row r="365" spans="1:31" s="97" customFormat="1" ht="20.149999999999999" customHeight="1" x14ac:dyDescent="0.3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07">
        <v>362</v>
      </c>
      <c r="O365" s="113"/>
      <c r="P365" s="112"/>
      <c r="Q365" s="112"/>
      <c r="R365" s="112"/>
      <c r="S365" s="114"/>
      <c r="T365" s="92">
        <f t="shared" si="24"/>
        <v>0</v>
      </c>
      <c r="U365" s="112"/>
      <c r="V365" s="114"/>
      <c r="W365" s="92">
        <f t="shared" si="25"/>
        <v>0</v>
      </c>
      <c r="X365" s="92">
        <f t="shared" si="26"/>
        <v>0</v>
      </c>
      <c r="Y365" s="92">
        <f t="shared" si="27"/>
        <v>0</v>
      </c>
      <c r="Z365" s="93"/>
      <c r="AA365" s="94"/>
      <c r="AB365" s="109"/>
      <c r="AC365" s="109"/>
      <c r="AD365" s="109"/>
      <c r="AE365" s="100"/>
    </row>
    <row r="366" spans="1:31" s="97" customFormat="1" ht="20.149999999999999" customHeight="1" x14ac:dyDescent="0.3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07">
        <v>363</v>
      </c>
      <c r="O366" s="113"/>
      <c r="P366" s="112"/>
      <c r="Q366" s="112"/>
      <c r="R366" s="112"/>
      <c r="S366" s="114"/>
      <c r="T366" s="92">
        <f t="shared" si="24"/>
        <v>0</v>
      </c>
      <c r="U366" s="112"/>
      <c r="V366" s="114"/>
      <c r="W366" s="92">
        <f t="shared" si="25"/>
        <v>0</v>
      </c>
      <c r="X366" s="92">
        <f t="shared" si="26"/>
        <v>0</v>
      </c>
      <c r="Y366" s="92">
        <f t="shared" si="27"/>
        <v>0</v>
      </c>
      <c r="Z366" s="93"/>
      <c r="AA366" s="94"/>
      <c r="AB366" s="109"/>
      <c r="AC366" s="109"/>
      <c r="AD366" s="109"/>
      <c r="AE366" s="100"/>
    </row>
    <row r="367" spans="1:31" s="97" customFormat="1" ht="20.149999999999999" customHeight="1" x14ac:dyDescent="0.3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07">
        <v>364</v>
      </c>
      <c r="O367" s="113"/>
      <c r="P367" s="112"/>
      <c r="Q367" s="112"/>
      <c r="R367" s="112"/>
      <c r="S367" s="114"/>
      <c r="T367" s="92">
        <f t="shared" si="24"/>
        <v>0</v>
      </c>
      <c r="U367" s="112"/>
      <c r="V367" s="114"/>
      <c r="W367" s="92">
        <f t="shared" si="25"/>
        <v>0</v>
      </c>
      <c r="X367" s="92">
        <f t="shared" si="26"/>
        <v>0</v>
      </c>
      <c r="Y367" s="92">
        <f t="shared" si="27"/>
        <v>0</v>
      </c>
      <c r="Z367" s="93"/>
      <c r="AA367" s="94"/>
      <c r="AB367" s="109"/>
      <c r="AC367" s="109"/>
      <c r="AD367" s="109"/>
      <c r="AE367" s="100"/>
    </row>
    <row r="368" spans="1:31" s="97" customFormat="1" ht="20.149999999999999" customHeight="1" x14ac:dyDescent="0.3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07">
        <v>365</v>
      </c>
      <c r="O368" s="113"/>
      <c r="P368" s="112"/>
      <c r="Q368" s="112"/>
      <c r="R368" s="112"/>
      <c r="S368" s="114"/>
      <c r="T368" s="92">
        <f t="shared" si="24"/>
        <v>0</v>
      </c>
      <c r="U368" s="112"/>
      <c r="V368" s="114"/>
      <c r="W368" s="92">
        <f t="shared" si="25"/>
        <v>0</v>
      </c>
      <c r="X368" s="92">
        <f t="shared" si="26"/>
        <v>0</v>
      </c>
      <c r="Y368" s="92">
        <f t="shared" si="27"/>
        <v>0</v>
      </c>
      <c r="Z368" s="93"/>
      <c r="AA368" s="94"/>
      <c r="AB368" s="109"/>
      <c r="AC368" s="109"/>
      <c r="AD368" s="109"/>
      <c r="AE368" s="100"/>
    </row>
    <row r="369" spans="1:31" s="97" customFormat="1" ht="20.149999999999999" customHeight="1" x14ac:dyDescent="0.3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07">
        <v>366</v>
      </c>
      <c r="O369" s="113"/>
      <c r="P369" s="112"/>
      <c r="Q369" s="112"/>
      <c r="R369" s="112"/>
      <c r="S369" s="114"/>
      <c r="T369" s="92">
        <f t="shared" si="24"/>
        <v>0</v>
      </c>
      <c r="U369" s="112"/>
      <c r="V369" s="114"/>
      <c r="W369" s="92">
        <f t="shared" si="25"/>
        <v>0</v>
      </c>
      <c r="X369" s="92">
        <f t="shared" si="26"/>
        <v>0</v>
      </c>
      <c r="Y369" s="92">
        <f t="shared" si="27"/>
        <v>0</v>
      </c>
      <c r="Z369" s="93"/>
      <c r="AA369" s="94"/>
      <c r="AB369" s="109"/>
      <c r="AC369" s="109"/>
      <c r="AD369" s="109"/>
      <c r="AE369" s="100"/>
    </row>
    <row r="370" spans="1:31" s="97" customFormat="1" ht="20.149999999999999" customHeight="1" x14ac:dyDescent="0.3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07">
        <v>367</v>
      </c>
      <c r="O370" s="113"/>
      <c r="P370" s="112"/>
      <c r="Q370" s="112"/>
      <c r="R370" s="112"/>
      <c r="S370" s="114"/>
      <c r="T370" s="92">
        <f t="shared" si="24"/>
        <v>0</v>
      </c>
      <c r="U370" s="112"/>
      <c r="V370" s="114"/>
      <c r="W370" s="92">
        <f t="shared" si="25"/>
        <v>0</v>
      </c>
      <c r="X370" s="92">
        <f t="shared" si="26"/>
        <v>0</v>
      </c>
      <c r="Y370" s="92">
        <f t="shared" si="27"/>
        <v>0</v>
      </c>
      <c r="Z370" s="93"/>
      <c r="AA370" s="94"/>
      <c r="AB370" s="109"/>
      <c r="AC370" s="109"/>
      <c r="AD370" s="109"/>
      <c r="AE370" s="100"/>
    </row>
    <row r="371" spans="1:31" s="97" customFormat="1" ht="20.149999999999999" customHeight="1" x14ac:dyDescent="0.3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07">
        <v>368</v>
      </c>
      <c r="O371" s="113"/>
      <c r="P371" s="112"/>
      <c r="Q371" s="112"/>
      <c r="R371" s="112"/>
      <c r="S371" s="114"/>
      <c r="T371" s="92">
        <f t="shared" si="24"/>
        <v>0</v>
      </c>
      <c r="U371" s="112"/>
      <c r="V371" s="114"/>
      <c r="W371" s="92">
        <f t="shared" si="25"/>
        <v>0</v>
      </c>
      <c r="X371" s="92">
        <f t="shared" si="26"/>
        <v>0</v>
      </c>
      <c r="Y371" s="92">
        <f t="shared" si="27"/>
        <v>0</v>
      </c>
      <c r="Z371" s="93"/>
      <c r="AA371" s="94"/>
      <c r="AB371" s="109"/>
      <c r="AC371" s="109"/>
      <c r="AD371" s="109"/>
      <c r="AE371" s="100"/>
    </row>
    <row r="372" spans="1:31" s="97" customFormat="1" ht="20.149999999999999" customHeight="1" x14ac:dyDescent="0.3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07">
        <v>369</v>
      </c>
      <c r="O372" s="113"/>
      <c r="P372" s="112"/>
      <c r="Q372" s="112"/>
      <c r="R372" s="112"/>
      <c r="S372" s="114"/>
      <c r="T372" s="92">
        <f t="shared" si="24"/>
        <v>0</v>
      </c>
      <c r="U372" s="112"/>
      <c r="V372" s="114"/>
      <c r="W372" s="92">
        <f t="shared" si="25"/>
        <v>0</v>
      </c>
      <c r="X372" s="92">
        <f t="shared" si="26"/>
        <v>0</v>
      </c>
      <c r="Y372" s="92">
        <f t="shared" si="27"/>
        <v>0</v>
      </c>
      <c r="Z372" s="93"/>
      <c r="AA372" s="94"/>
      <c r="AB372" s="109"/>
      <c r="AC372" s="109"/>
      <c r="AD372" s="109"/>
      <c r="AE372" s="100"/>
    </row>
    <row r="373" spans="1:31" s="97" customFormat="1" ht="20.149999999999999" customHeight="1" x14ac:dyDescent="0.3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07">
        <v>370</v>
      </c>
      <c r="O373" s="113"/>
      <c r="P373" s="112"/>
      <c r="Q373" s="112"/>
      <c r="R373" s="112"/>
      <c r="S373" s="114"/>
      <c r="T373" s="92">
        <f t="shared" si="24"/>
        <v>0</v>
      </c>
      <c r="U373" s="112"/>
      <c r="V373" s="114"/>
      <c r="W373" s="92">
        <f t="shared" si="25"/>
        <v>0</v>
      </c>
      <c r="X373" s="92">
        <f t="shared" si="26"/>
        <v>0</v>
      </c>
      <c r="Y373" s="92">
        <f t="shared" si="27"/>
        <v>0</v>
      </c>
      <c r="Z373" s="93"/>
      <c r="AA373" s="94"/>
      <c r="AB373" s="109"/>
      <c r="AC373" s="109"/>
      <c r="AD373" s="109"/>
      <c r="AE373" s="100"/>
    </row>
    <row r="374" spans="1:31" s="97" customFormat="1" ht="20.149999999999999" customHeight="1" x14ac:dyDescent="0.3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07">
        <v>371</v>
      </c>
      <c r="O374" s="113"/>
      <c r="P374" s="112"/>
      <c r="Q374" s="112"/>
      <c r="R374" s="112"/>
      <c r="S374" s="114"/>
      <c r="T374" s="92">
        <f t="shared" si="24"/>
        <v>0</v>
      </c>
      <c r="U374" s="112"/>
      <c r="V374" s="114"/>
      <c r="W374" s="92">
        <f t="shared" si="25"/>
        <v>0</v>
      </c>
      <c r="X374" s="92">
        <f t="shared" si="26"/>
        <v>0</v>
      </c>
      <c r="Y374" s="92">
        <f t="shared" si="27"/>
        <v>0</v>
      </c>
      <c r="Z374" s="93"/>
      <c r="AA374" s="94"/>
      <c r="AB374" s="109"/>
      <c r="AC374" s="109"/>
      <c r="AD374" s="109"/>
      <c r="AE374" s="100"/>
    </row>
    <row r="375" spans="1:31" s="97" customFormat="1" ht="20.149999999999999" customHeight="1" x14ac:dyDescent="0.3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07">
        <v>372</v>
      </c>
      <c r="O375" s="113"/>
      <c r="P375" s="112"/>
      <c r="Q375" s="112"/>
      <c r="R375" s="112"/>
      <c r="S375" s="114"/>
      <c r="T375" s="92">
        <f t="shared" si="24"/>
        <v>0</v>
      </c>
      <c r="U375" s="112"/>
      <c r="V375" s="114"/>
      <c r="W375" s="92">
        <f t="shared" si="25"/>
        <v>0</v>
      </c>
      <c r="X375" s="92">
        <f t="shared" si="26"/>
        <v>0</v>
      </c>
      <c r="Y375" s="92">
        <f t="shared" si="27"/>
        <v>0</v>
      </c>
      <c r="Z375" s="93"/>
      <c r="AA375" s="94"/>
      <c r="AB375" s="109"/>
      <c r="AC375" s="109"/>
      <c r="AD375" s="109"/>
      <c r="AE375" s="100"/>
    </row>
    <row r="376" spans="1:31" s="97" customFormat="1" ht="20.149999999999999" customHeight="1" x14ac:dyDescent="0.3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07">
        <v>373</v>
      </c>
      <c r="O376" s="113"/>
      <c r="P376" s="112"/>
      <c r="Q376" s="112"/>
      <c r="R376" s="112"/>
      <c r="S376" s="114"/>
      <c r="T376" s="92">
        <f t="shared" si="24"/>
        <v>0</v>
      </c>
      <c r="U376" s="112"/>
      <c r="V376" s="114"/>
      <c r="W376" s="92">
        <f t="shared" si="25"/>
        <v>0</v>
      </c>
      <c r="X376" s="92">
        <f t="shared" si="26"/>
        <v>0</v>
      </c>
      <c r="Y376" s="92">
        <f t="shared" si="27"/>
        <v>0</v>
      </c>
      <c r="Z376" s="93"/>
      <c r="AA376" s="94"/>
      <c r="AB376" s="109"/>
      <c r="AC376" s="109"/>
      <c r="AD376" s="109"/>
      <c r="AE376" s="100"/>
    </row>
    <row r="377" spans="1:31" s="97" customFormat="1" ht="20.149999999999999" customHeight="1" x14ac:dyDescent="0.3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07">
        <v>374</v>
      </c>
      <c r="O377" s="113"/>
      <c r="P377" s="112"/>
      <c r="Q377" s="112"/>
      <c r="R377" s="112"/>
      <c r="S377" s="114"/>
      <c r="T377" s="92">
        <f t="shared" si="24"/>
        <v>0</v>
      </c>
      <c r="U377" s="112"/>
      <c r="V377" s="114"/>
      <c r="W377" s="92">
        <f t="shared" si="25"/>
        <v>0</v>
      </c>
      <c r="X377" s="92">
        <f t="shared" si="26"/>
        <v>0</v>
      </c>
      <c r="Y377" s="92">
        <f t="shared" si="27"/>
        <v>0</v>
      </c>
      <c r="Z377" s="93"/>
      <c r="AA377" s="94"/>
      <c r="AB377" s="109"/>
      <c r="AC377" s="109"/>
      <c r="AD377" s="109"/>
      <c r="AE377" s="100"/>
    </row>
    <row r="378" spans="1:31" s="97" customFormat="1" ht="20.149999999999999" customHeight="1" x14ac:dyDescent="0.3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07">
        <v>375</v>
      </c>
      <c r="O378" s="113"/>
      <c r="P378" s="112"/>
      <c r="Q378" s="112"/>
      <c r="R378" s="112"/>
      <c r="S378" s="114"/>
      <c r="T378" s="92">
        <f t="shared" si="24"/>
        <v>0</v>
      </c>
      <c r="U378" s="112"/>
      <c r="V378" s="114"/>
      <c r="W378" s="92">
        <f t="shared" si="25"/>
        <v>0</v>
      </c>
      <c r="X378" s="92">
        <f t="shared" si="26"/>
        <v>0</v>
      </c>
      <c r="Y378" s="92">
        <f t="shared" si="27"/>
        <v>0</v>
      </c>
      <c r="Z378" s="93"/>
      <c r="AA378" s="94"/>
      <c r="AB378" s="109"/>
      <c r="AC378" s="109"/>
      <c r="AD378" s="109"/>
      <c r="AE378" s="100"/>
    </row>
    <row r="379" spans="1:31" s="97" customFormat="1" ht="20.149999999999999" customHeight="1" x14ac:dyDescent="0.3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07">
        <v>376</v>
      </c>
      <c r="O379" s="113"/>
      <c r="P379" s="112"/>
      <c r="Q379" s="112"/>
      <c r="R379" s="112"/>
      <c r="S379" s="114"/>
      <c r="T379" s="92">
        <f t="shared" si="24"/>
        <v>0</v>
      </c>
      <c r="U379" s="112"/>
      <c r="V379" s="114"/>
      <c r="W379" s="92">
        <f t="shared" si="25"/>
        <v>0</v>
      </c>
      <c r="X379" s="92">
        <f t="shared" si="26"/>
        <v>0</v>
      </c>
      <c r="Y379" s="92">
        <f t="shared" si="27"/>
        <v>0</v>
      </c>
      <c r="Z379" s="93"/>
      <c r="AA379" s="94"/>
      <c r="AB379" s="109"/>
      <c r="AC379" s="109"/>
      <c r="AD379" s="109"/>
      <c r="AE379" s="100"/>
    </row>
    <row r="380" spans="1:31" s="97" customFormat="1" ht="20.149999999999999" customHeight="1" x14ac:dyDescent="0.3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07">
        <v>377</v>
      </c>
      <c r="O380" s="113"/>
      <c r="P380" s="112"/>
      <c r="Q380" s="112"/>
      <c r="R380" s="112"/>
      <c r="S380" s="114"/>
      <c r="T380" s="92">
        <f t="shared" si="24"/>
        <v>0</v>
      </c>
      <c r="U380" s="112"/>
      <c r="V380" s="114"/>
      <c r="W380" s="92">
        <f t="shared" si="25"/>
        <v>0</v>
      </c>
      <c r="X380" s="92">
        <f t="shared" si="26"/>
        <v>0</v>
      </c>
      <c r="Y380" s="92">
        <f t="shared" si="27"/>
        <v>0</v>
      </c>
      <c r="Z380" s="93"/>
      <c r="AA380" s="94"/>
      <c r="AB380" s="109"/>
      <c r="AC380" s="109"/>
      <c r="AD380" s="109"/>
      <c r="AE380" s="100"/>
    </row>
    <row r="381" spans="1:31" s="97" customFormat="1" ht="20.149999999999999" customHeight="1" x14ac:dyDescent="0.3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07">
        <v>378</v>
      </c>
      <c r="O381" s="113"/>
      <c r="P381" s="112"/>
      <c r="Q381" s="112"/>
      <c r="R381" s="112"/>
      <c r="S381" s="114"/>
      <c r="T381" s="92">
        <f t="shared" si="24"/>
        <v>0</v>
      </c>
      <c r="U381" s="112"/>
      <c r="V381" s="114"/>
      <c r="W381" s="92">
        <f t="shared" si="25"/>
        <v>0</v>
      </c>
      <c r="X381" s="92">
        <f t="shared" si="26"/>
        <v>0</v>
      </c>
      <c r="Y381" s="92">
        <f t="shared" si="27"/>
        <v>0</v>
      </c>
      <c r="Z381" s="93"/>
      <c r="AA381" s="94"/>
      <c r="AB381" s="109"/>
      <c r="AC381" s="109"/>
      <c r="AD381" s="109"/>
      <c r="AE381" s="100"/>
    </row>
    <row r="382" spans="1:31" s="97" customFormat="1" ht="20.149999999999999" customHeight="1" x14ac:dyDescent="0.3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07">
        <v>379</v>
      </c>
      <c r="O382" s="113"/>
      <c r="P382" s="112"/>
      <c r="Q382" s="112"/>
      <c r="R382" s="112"/>
      <c r="S382" s="114"/>
      <c r="T382" s="92">
        <f t="shared" si="24"/>
        <v>0</v>
      </c>
      <c r="U382" s="112"/>
      <c r="V382" s="114"/>
      <c r="W382" s="92">
        <f t="shared" si="25"/>
        <v>0</v>
      </c>
      <c r="X382" s="92">
        <f t="shared" si="26"/>
        <v>0</v>
      </c>
      <c r="Y382" s="92">
        <f t="shared" si="27"/>
        <v>0</v>
      </c>
      <c r="Z382" s="93"/>
      <c r="AA382" s="94"/>
      <c r="AB382" s="109"/>
      <c r="AC382" s="109"/>
      <c r="AD382" s="109"/>
      <c r="AE382" s="100"/>
    </row>
    <row r="383" spans="1:31" s="97" customFormat="1" ht="20.149999999999999" customHeight="1" x14ac:dyDescent="0.3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07">
        <v>380</v>
      </c>
      <c r="O383" s="113"/>
      <c r="P383" s="112"/>
      <c r="Q383" s="112"/>
      <c r="R383" s="112"/>
      <c r="S383" s="114"/>
      <c r="T383" s="92">
        <f t="shared" si="24"/>
        <v>0</v>
      </c>
      <c r="U383" s="112"/>
      <c r="V383" s="114"/>
      <c r="W383" s="92">
        <f t="shared" si="25"/>
        <v>0</v>
      </c>
      <c r="X383" s="92">
        <f t="shared" si="26"/>
        <v>0</v>
      </c>
      <c r="Y383" s="92">
        <f t="shared" si="27"/>
        <v>0</v>
      </c>
      <c r="Z383" s="93"/>
      <c r="AA383" s="94"/>
      <c r="AB383" s="109"/>
      <c r="AC383" s="109"/>
      <c r="AD383" s="109"/>
      <c r="AE383" s="100"/>
    </row>
    <row r="384" spans="1:31" s="97" customFormat="1" ht="20.149999999999999" customHeight="1" x14ac:dyDescent="0.3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07">
        <v>381</v>
      </c>
      <c r="O384" s="113"/>
      <c r="P384" s="112"/>
      <c r="Q384" s="112"/>
      <c r="R384" s="112"/>
      <c r="S384" s="114"/>
      <c r="T384" s="92">
        <f t="shared" si="24"/>
        <v>0</v>
      </c>
      <c r="U384" s="112"/>
      <c r="V384" s="114"/>
      <c r="W384" s="92">
        <f t="shared" si="25"/>
        <v>0</v>
      </c>
      <c r="X384" s="92">
        <f t="shared" si="26"/>
        <v>0</v>
      </c>
      <c r="Y384" s="92">
        <f t="shared" si="27"/>
        <v>0</v>
      </c>
      <c r="Z384" s="93"/>
      <c r="AA384" s="94"/>
      <c r="AB384" s="109"/>
      <c r="AC384" s="109"/>
      <c r="AD384" s="109"/>
      <c r="AE384" s="100"/>
    </row>
    <row r="385" spans="1:31" s="97" customFormat="1" ht="20.149999999999999" customHeight="1" x14ac:dyDescent="0.3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07">
        <v>382</v>
      </c>
      <c r="O385" s="113"/>
      <c r="P385" s="112"/>
      <c r="Q385" s="112"/>
      <c r="R385" s="112"/>
      <c r="S385" s="114"/>
      <c r="T385" s="92">
        <f t="shared" si="24"/>
        <v>0</v>
      </c>
      <c r="U385" s="112"/>
      <c r="V385" s="114"/>
      <c r="W385" s="92">
        <f t="shared" si="25"/>
        <v>0</v>
      </c>
      <c r="X385" s="92">
        <f t="shared" si="26"/>
        <v>0</v>
      </c>
      <c r="Y385" s="92">
        <f t="shared" si="27"/>
        <v>0</v>
      </c>
      <c r="Z385" s="93"/>
      <c r="AA385" s="94"/>
      <c r="AB385" s="109"/>
      <c r="AC385" s="109"/>
      <c r="AD385" s="109"/>
      <c r="AE385" s="100"/>
    </row>
    <row r="386" spans="1:31" s="97" customFormat="1" ht="20.149999999999999" customHeight="1" x14ac:dyDescent="0.3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07">
        <v>383</v>
      </c>
      <c r="O386" s="113"/>
      <c r="P386" s="112"/>
      <c r="Q386" s="112"/>
      <c r="R386" s="112"/>
      <c r="S386" s="114"/>
      <c r="T386" s="92">
        <f t="shared" si="24"/>
        <v>0</v>
      </c>
      <c r="U386" s="112"/>
      <c r="V386" s="114"/>
      <c r="W386" s="92">
        <f t="shared" si="25"/>
        <v>0</v>
      </c>
      <c r="X386" s="92">
        <f t="shared" si="26"/>
        <v>0</v>
      </c>
      <c r="Y386" s="92">
        <f t="shared" si="27"/>
        <v>0</v>
      </c>
      <c r="Z386" s="93"/>
      <c r="AA386" s="94"/>
      <c r="AB386" s="109"/>
      <c r="AC386" s="109"/>
      <c r="AD386" s="109"/>
      <c r="AE386" s="100"/>
    </row>
    <row r="387" spans="1:31" s="97" customFormat="1" ht="20.149999999999999" customHeight="1" x14ac:dyDescent="0.3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07">
        <v>384</v>
      </c>
      <c r="O387" s="113"/>
      <c r="P387" s="112"/>
      <c r="Q387" s="112"/>
      <c r="R387" s="112"/>
      <c r="S387" s="114"/>
      <c r="T387" s="92">
        <f t="shared" si="24"/>
        <v>0</v>
      </c>
      <c r="U387" s="112"/>
      <c r="V387" s="114"/>
      <c r="W387" s="92">
        <f t="shared" si="25"/>
        <v>0</v>
      </c>
      <c r="X387" s="92">
        <f t="shared" si="26"/>
        <v>0</v>
      </c>
      <c r="Y387" s="92">
        <f t="shared" si="27"/>
        <v>0</v>
      </c>
      <c r="Z387" s="93"/>
      <c r="AA387" s="94"/>
      <c r="AB387" s="109"/>
      <c r="AC387" s="109"/>
      <c r="AD387" s="109"/>
      <c r="AE387" s="100"/>
    </row>
    <row r="388" spans="1:31" s="97" customFormat="1" ht="20.149999999999999" customHeight="1" x14ac:dyDescent="0.3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07">
        <v>385</v>
      </c>
      <c r="O388" s="113"/>
      <c r="P388" s="112"/>
      <c r="Q388" s="112"/>
      <c r="R388" s="112"/>
      <c r="S388" s="114"/>
      <c r="T388" s="92">
        <f t="shared" si="24"/>
        <v>0</v>
      </c>
      <c r="U388" s="112"/>
      <c r="V388" s="114"/>
      <c r="W388" s="92">
        <f t="shared" si="25"/>
        <v>0</v>
      </c>
      <c r="X388" s="92">
        <f t="shared" si="26"/>
        <v>0</v>
      </c>
      <c r="Y388" s="92">
        <f t="shared" si="27"/>
        <v>0</v>
      </c>
      <c r="Z388" s="93"/>
      <c r="AA388" s="94"/>
      <c r="AB388" s="109"/>
      <c r="AC388" s="109"/>
      <c r="AD388" s="109"/>
      <c r="AE388" s="100"/>
    </row>
    <row r="389" spans="1:31" s="97" customFormat="1" ht="20.149999999999999" customHeight="1" x14ac:dyDescent="0.3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07">
        <v>386</v>
      </c>
      <c r="O389" s="113"/>
      <c r="P389" s="112"/>
      <c r="Q389" s="112"/>
      <c r="R389" s="112"/>
      <c r="S389" s="114"/>
      <c r="T389" s="92">
        <f t="shared" ref="T389:T452" si="28">IF(OR(R389=5,R389=10, R389=15, R389="BP",R389="SCR"),"NT",S389)</f>
        <v>0</v>
      </c>
      <c r="U389" s="112"/>
      <c r="V389" s="114"/>
      <c r="W389" s="92">
        <f t="shared" ref="W389:W452" si="29">IF(OR(U389=5,U389=10, U389=15, U389="BP",U389="SCR"),"NT",V389)</f>
        <v>0</v>
      </c>
      <c r="X389" s="92">
        <f t="shared" ref="X389:X452" si="30">(T389+W389)</f>
        <v>0</v>
      </c>
      <c r="Y389" s="92">
        <f t="shared" ref="Y389:Y452" si="31">(T389+W389)/2</f>
        <v>0</v>
      </c>
      <c r="Z389" s="93"/>
      <c r="AA389" s="94"/>
      <c r="AB389" s="109"/>
      <c r="AC389" s="109"/>
      <c r="AD389" s="109"/>
      <c r="AE389" s="100"/>
    </row>
    <row r="390" spans="1:31" s="97" customFormat="1" ht="20.149999999999999" customHeight="1" x14ac:dyDescent="0.3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07">
        <v>387</v>
      </c>
      <c r="O390" s="113"/>
      <c r="P390" s="112"/>
      <c r="Q390" s="112"/>
      <c r="R390" s="112"/>
      <c r="S390" s="114"/>
      <c r="T390" s="92">
        <f t="shared" si="28"/>
        <v>0</v>
      </c>
      <c r="U390" s="112"/>
      <c r="V390" s="114"/>
      <c r="W390" s="92">
        <f t="shared" si="29"/>
        <v>0</v>
      </c>
      <c r="X390" s="92">
        <f t="shared" si="30"/>
        <v>0</v>
      </c>
      <c r="Y390" s="92">
        <f t="shared" si="31"/>
        <v>0</v>
      </c>
      <c r="Z390" s="93"/>
      <c r="AA390" s="94"/>
      <c r="AB390" s="109"/>
      <c r="AC390" s="109"/>
      <c r="AD390" s="109"/>
      <c r="AE390" s="100"/>
    </row>
    <row r="391" spans="1:31" s="97" customFormat="1" ht="20.149999999999999" customHeight="1" x14ac:dyDescent="0.3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07">
        <v>388</v>
      </c>
      <c r="O391" s="113"/>
      <c r="P391" s="112"/>
      <c r="Q391" s="112"/>
      <c r="R391" s="112"/>
      <c r="S391" s="114"/>
      <c r="T391" s="92">
        <f t="shared" si="28"/>
        <v>0</v>
      </c>
      <c r="U391" s="112"/>
      <c r="V391" s="114"/>
      <c r="W391" s="92">
        <f t="shared" si="29"/>
        <v>0</v>
      </c>
      <c r="X391" s="92">
        <f t="shared" si="30"/>
        <v>0</v>
      </c>
      <c r="Y391" s="92">
        <f t="shared" si="31"/>
        <v>0</v>
      </c>
      <c r="Z391" s="93"/>
      <c r="AA391" s="94"/>
      <c r="AB391" s="109"/>
      <c r="AC391" s="109"/>
      <c r="AD391" s="109"/>
      <c r="AE391" s="100"/>
    </row>
    <row r="392" spans="1:31" s="97" customFormat="1" ht="20.149999999999999" customHeight="1" x14ac:dyDescent="0.3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07">
        <v>389</v>
      </c>
      <c r="O392" s="113"/>
      <c r="P392" s="112"/>
      <c r="Q392" s="112"/>
      <c r="R392" s="112"/>
      <c r="S392" s="114"/>
      <c r="T392" s="92">
        <f t="shared" si="28"/>
        <v>0</v>
      </c>
      <c r="U392" s="112"/>
      <c r="V392" s="114"/>
      <c r="W392" s="92">
        <f t="shared" si="29"/>
        <v>0</v>
      </c>
      <c r="X392" s="92">
        <f t="shared" si="30"/>
        <v>0</v>
      </c>
      <c r="Y392" s="92">
        <f t="shared" si="31"/>
        <v>0</v>
      </c>
      <c r="Z392" s="93"/>
      <c r="AA392" s="94"/>
      <c r="AB392" s="109"/>
      <c r="AC392" s="109"/>
      <c r="AD392" s="109"/>
      <c r="AE392" s="100"/>
    </row>
    <row r="393" spans="1:31" s="97" customFormat="1" ht="20.149999999999999" customHeight="1" x14ac:dyDescent="0.3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07">
        <v>390</v>
      </c>
      <c r="O393" s="113"/>
      <c r="P393" s="112"/>
      <c r="Q393" s="112"/>
      <c r="R393" s="112"/>
      <c r="S393" s="114"/>
      <c r="T393" s="92">
        <f t="shared" si="28"/>
        <v>0</v>
      </c>
      <c r="U393" s="112"/>
      <c r="V393" s="114"/>
      <c r="W393" s="92">
        <f t="shared" si="29"/>
        <v>0</v>
      </c>
      <c r="X393" s="92">
        <f t="shared" si="30"/>
        <v>0</v>
      </c>
      <c r="Y393" s="92">
        <f t="shared" si="31"/>
        <v>0</v>
      </c>
      <c r="Z393" s="93"/>
      <c r="AA393" s="94"/>
      <c r="AB393" s="109"/>
      <c r="AC393" s="109"/>
      <c r="AD393" s="109"/>
      <c r="AE393" s="100"/>
    </row>
    <row r="394" spans="1:31" s="97" customFormat="1" ht="20.149999999999999" customHeight="1" x14ac:dyDescent="0.3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07">
        <v>391</v>
      </c>
      <c r="O394" s="113"/>
      <c r="P394" s="112"/>
      <c r="Q394" s="112"/>
      <c r="R394" s="112"/>
      <c r="S394" s="114"/>
      <c r="T394" s="92">
        <f t="shared" si="28"/>
        <v>0</v>
      </c>
      <c r="U394" s="112"/>
      <c r="V394" s="114"/>
      <c r="W394" s="92">
        <f t="shared" si="29"/>
        <v>0</v>
      </c>
      <c r="X394" s="92">
        <f t="shared" si="30"/>
        <v>0</v>
      </c>
      <c r="Y394" s="92">
        <f t="shared" si="31"/>
        <v>0</v>
      </c>
      <c r="Z394" s="93"/>
      <c r="AA394" s="94"/>
      <c r="AB394" s="109"/>
      <c r="AC394" s="109"/>
      <c r="AD394" s="109"/>
      <c r="AE394" s="100"/>
    </row>
    <row r="395" spans="1:31" s="97" customFormat="1" ht="20.149999999999999" customHeight="1" x14ac:dyDescent="0.3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07">
        <v>392</v>
      </c>
      <c r="O395" s="113"/>
      <c r="P395" s="112"/>
      <c r="Q395" s="112"/>
      <c r="R395" s="112"/>
      <c r="S395" s="114"/>
      <c r="T395" s="92">
        <f t="shared" si="28"/>
        <v>0</v>
      </c>
      <c r="U395" s="112"/>
      <c r="V395" s="114"/>
      <c r="W395" s="92">
        <f t="shared" si="29"/>
        <v>0</v>
      </c>
      <c r="X395" s="92">
        <f t="shared" si="30"/>
        <v>0</v>
      </c>
      <c r="Y395" s="92">
        <f t="shared" si="31"/>
        <v>0</v>
      </c>
      <c r="Z395" s="93"/>
      <c r="AA395" s="94"/>
      <c r="AB395" s="109"/>
      <c r="AC395" s="109"/>
      <c r="AD395" s="109"/>
      <c r="AE395" s="100"/>
    </row>
    <row r="396" spans="1:31" s="97" customFormat="1" ht="20.149999999999999" customHeight="1" x14ac:dyDescent="0.3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07">
        <v>393</v>
      </c>
      <c r="O396" s="113"/>
      <c r="P396" s="112"/>
      <c r="Q396" s="112"/>
      <c r="R396" s="112"/>
      <c r="S396" s="114"/>
      <c r="T396" s="92">
        <f t="shared" si="28"/>
        <v>0</v>
      </c>
      <c r="U396" s="112"/>
      <c r="V396" s="114"/>
      <c r="W396" s="92">
        <f t="shared" si="29"/>
        <v>0</v>
      </c>
      <c r="X396" s="92">
        <f t="shared" si="30"/>
        <v>0</v>
      </c>
      <c r="Y396" s="92">
        <f t="shared" si="31"/>
        <v>0</v>
      </c>
      <c r="Z396" s="93"/>
      <c r="AA396" s="94"/>
      <c r="AB396" s="109"/>
      <c r="AC396" s="109"/>
      <c r="AD396" s="109"/>
      <c r="AE396" s="100"/>
    </row>
    <row r="397" spans="1:31" s="97" customFormat="1" ht="20.149999999999999" customHeight="1" x14ac:dyDescent="0.3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07">
        <v>394</v>
      </c>
      <c r="O397" s="113"/>
      <c r="P397" s="112"/>
      <c r="Q397" s="112"/>
      <c r="R397" s="112"/>
      <c r="S397" s="114"/>
      <c r="T397" s="92">
        <f t="shared" si="28"/>
        <v>0</v>
      </c>
      <c r="U397" s="112"/>
      <c r="V397" s="114"/>
      <c r="W397" s="92">
        <f t="shared" si="29"/>
        <v>0</v>
      </c>
      <c r="X397" s="92">
        <f t="shared" si="30"/>
        <v>0</v>
      </c>
      <c r="Y397" s="92">
        <f t="shared" si="31"/>
        <v>0</v>
      </c>
      <c r="Z397" s="93"/>
      <c r="AA397" s="94"/>
      <c r="AB397" s="109"/>
      <c r="AC397" s="109"/>
      <c r="AD397" s="109"/>
      <c r="AE397" s="100"/>
    </row>
    <row r="398" spans="1:31" s="97" customFormat="1" ht="20.149999999999999" customHeight="1" x14ac:dyDescent="0.3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07">
        <v>395</v>
      </c>
      <c r="O398" s="113"/>
      <c r="P398" s="112"/>
      <c r="Q398" s="112"/>
      <c r="R398" s="112"/>
      <c r="S398" s="114"/>
      <c r="T398" s="92">
        <f t="shared" si="28"/>
        <v>0</v>
      </c>
      <c r="U398" s="112"/>
      <c r="V398" s="114"/>
      <c r="W398" s="92">
        <f t="shared" si="29"/>
        <v>0</v>
      </c>
      <c r="X398" s="92">
        <f t="shared" si="30"/>
        <v>0</v>
      </c>
      <c r="Y398" s="92">
        <f t="shared" si="31"/>
        <v>0</v>
      </c>
      <c r="Z398" s="93"/>
      <c r="AA398" s="94"/>
      <c r="AB398" s="109"/>
      <c r="AC398" s="109"/>
      <c r="AD398" s="109"/>
      <c r="AE398" s="100"/>
    </row>
    <row r="399" spans="1:31" s="97" customFormat="1" ht="20.149999999999999" customHeight="1" x14ac:dyDescent="0.3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07">
        <v>396</v>
      </c>
      <c r="O399" s="113"/>
      <c r="P399" s="112"/>
      <c r="Q399" s="112"/>
      <c r="R399" s="112"/>
      <c r="S399" s="114"/>
      <c r="T399" s="92">
        <f t="shared" si="28"/>
        <v>0</v>
      </c>
      <c r="U399" s="112"/>
      <c r="V399" s="114"/>
      <c r="W399" s="92">
        <f t="shared" si="29"/>
        <v>0</v>
      </c>
      <c r="X399" s="92">
        <f t="shared" si="30"/>
        <v>0</v>
      </c>
      <c r="Y399" s="92">
        <f t="shared" si="31"/>
        <v>0</v>
      </c>
      <c r="Z399" s="93"/>
      <c r="AA399" s="94"/>
      <c r="AB399" s="109"/>
      <c r="AC399" s="109"/>
      <c r="AD399" s="109"/>
      <c r="AE399" s="100"/>
    </row>
    <row r="400" spans="1:31" s="97" customFormat="1" ht="20.149999999999999" customHeight="1" x14ac:dyDescent="0.3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07">
        <v>397</v>
      </c>
      <c r="O400" s="113"/>
      <c r="P400" s="112"/>
      <c r="Q400" s="112"/>
      <c r="R400" s="112"/>
      <c r="S400" s="114"/>
      <c r="T400" s="92">
        <f t="shared" si="28"/>
        <v>0</v>
      </c>
      <c r="U400" s="112"/>
      <c r="V400" s="114"/>
      <c r="W400" s="92">
        <f t="shared" si="29"/>
        <v>0</v>
      </c>
      <c r="X400" s="92">
        <f t="shared" si="30"/>
        <v>0</v>
      </c>
      <c r="Y400" s="92">
        <f t="shared" si="31"/>
        <v>0</v>
      </c>
      <c r="Z400" s="93"/>
      <c r="AA400" s="94"/>
      <c r="AB400" s="109"/>
      <c r="AC400" s="109"/>
      <c r="AD400" s="109"/>
      <c r="AE400" s="100"/>
    </row>
    <row r="401" spans="1:31" s="97" customFormat="1" ht="20.149999999999999" customHeight="1" x14ac:dyDescent="0.3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07">
        <v>398</v>
      </c>
      <c r="O401" s="113"/>
      <c r="P401" s="112"/>
      <c r="Q401" s="112"/>
      <c r="R401" s="112"/>
      <c r="S401" s="114"/>
      <c r="T401" s="92">
        <f t="shared" si="28"/>
        <v>0</v>
      </c>
      <c r="U401" s="112"/>
      <c r="V401" s="114"/>
      <c r="W401" s="92">
        <f t="shared" si="29"/>
        <v>0</v>
      </c>
      <c r="X401" s="92">
        <f t="shared" si="30"/>
        <v>0</v>
      </c>
      <c r="Y401" s="92">
        <f t="shared" si="31"/>
        <v>0</v>
      </c>
      <c r="Z401" s="93"/>
      <c r="AA401" s="94"/>
      <c r="AB401" s="109"/>
      <c r="AC401" s="109"/>
      <c r="AD401" s="109"/>
      <c r="AE401" s="100"/>
    </row>
    <row r="402" spans="1:31" s="97" customFormat="1" ht="20.149999999999999" customHeight="1" x14ac:dyDescent="0.3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07">
        <v>399</v>
      </c>
      <c r="O402" s="113"/>
      <c r="P402" s="112"/>
      <c r="Q402" s="112"/>
      <c r="R402" s="112"/>
      <c r="S402" s="114"/>
      <c r="T402" s="92">
        <f t="shared" si="28"/>
        <v>0</v>
      </c>
      <c r="U402" s="112"/>
      <c r="V402" s="114"/>
      <c r="W402" s="92">
        <f t="shared" si="29"/>
        <v>0</v>
      </c>
      <c r="X402" s="92">
        <f t="shared" si="30"/>
        <v>0</v>
      </c>
      <c r="Y402" s="92">
        <f t="shared" si="31"/>
        <v>0</v>
      </c>
      <c r="Z402" s="93"/>
      <c r="AA402" s="94"/>
      <c r="AB402" s="109"/>
      <c r="AC402" s="109"/>
      <c r="AD402" s="109"/>
      <c r="AE402" s="100"/>
    </row>
    <row r="403" spans="1:31" s="97" customFormat="1" ht="20.149999999999999" customHeight="1" x14ac:dyDescent="0.3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07">
        <v>400</v>
      </c>
      <c r="O403" s="113"/>
      <c r="P403" s="112"/>
      <c r="Q403" s="112"/>
      <c r="R403" s="112"/>
      <c r="S403" s="114"/>
      <c r="T403" s="92">
        <f t="shared" si="28"/>
        <v>0</v>
      </c>
      <c r="U403" s="112"/>
      <c r="V403" s="114"/>
      <c r="W403" s="92">
        <f t="shared" si="29"/>
        <v>0</v>
      </c>
      <c r="X403" s="92">
        <f t="shared" si="30"/>
        <v>0</v>
      </c>
      <c r="Y403" s="92">
        <f t="shared" si="31"/>
        <v>0</v>
      </c>
      <c r="Z403" s="93"/>
      <c r="AA403" s="94"/>
      <c r="AB403" s="109"/>
      <c r="AC403" s="109"/>
      <c r="AD403" s="109"/>
      <c r="AE403" s="100"/>
    </row>
    <row r="404" spans="1:31" s="97" customFormat="1" ht="20.149999999999999" customHeight="1" x14ac:dyDescent="0.3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07">
        <v>401</v>
      </c>
      <c r="O404" s="113"/>
      <c r="P404" s="112"/>
      <c r="Q404" s="112"/>
      <c r="R404" s="112"/>
      <c r="S404" s="114"/>
      <c r="T404" s="92">
        <f t="shared" si="28"/>
        <v>0</v>
      </c>
      <c r="U404" s="112"/>
      <c r="V404" s="114"/>
      <c r="W404" s="92">
        <f t="shared" si="29"/>
        <v>0</v>
      </c>
      <c r="X404" s="92">
        <f t="shared" si="30"/>
        <v>0</v>
      </c>
      <c r="Y404" s="92">
        <f t="shared" si="31"/>
        <v>0</v>
      </c>
      <c r="Z404" s="93"/>
      <c r="AA404" s="94"/>
      <c r="AB404" s="109"/>
      <c r="AC404" s="109"/>
      <c r="AD404" s="109"/>
      <c r="AE404" s="100"/>
    </row>
    <row r="405" spans="1:31" s="97" customFormat="1" ht="20.149999999999999" customHeight="1" x14ac:dyDescent="0.3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07">
        <v>402</v>
      </c>
      <c r="O405" s="113"/>
      <c r="P405" s="112"/>
      <c r="Q405" s="112"/>
      <c r="R405" s="112"/>
      <c r="S405" s="114"/>
      <c r="T405" s="92">
        <f t="shared" si="28"/>
        <v>0</v>
      </c>
      <c r="U405" s="112"/>
      <c r="V405" s="114"/>
      <c r="W405" s="92">
        <f t="shared" si="29"/>
        <v>0</v>
      </c>
      <c r="X405" s="92">
        <f t="shared" si="30"/>
        <v>0</v>
      </c>
      <c r="Y405" s="92">
        <f t="shared" si="31"/>
        <v>0</v>
      </c>
      <c r="Z405" s="93"/>
      <c r="AA405" s="94"/>
      <c r="AB405" s="109"/>
      <c r="AC405" s="109"/>
      <c r="AD405" s="109"/>
      <c r="AE405" s="100"/>
    </row>
    <row r="406" spans="1:31" s="97" customFormat="1" ht="20.149999999999999" customHeight="1" x14ac:dyDescent="0.3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07">
        <v>403</v>
      </c>
      <c r="O406" s="113"/>
      <c r="P406" s="112"/>
      <c r="Q406" s="112"/>
      <c r="R406" s="112"/>
      <c r="S406" s="114"/>
      <c r="T406" s="92">
        <f t="shared" si="28"/>
        <v>0</v>
      </c>
      <c r="U406" s="112"/>
      <c r="V406" s="114"/>
      <c r="W406" s="92">
        <f t="shared" si="29"/>
        <v>0</v>
      </c>
      <c r="X406" s="92">
        <f t="shared" si="30"/>
        <v>0</v>
      </c>
      <c r="Y406" s="92">
        <f t="shared" si="31"/>
        <v>0</v>
      </c>
      <c r="Z406" s="93"/>
      <c r="AA406" s="94"/>
      <c r="AB406" s="109"/>
      <c r="AC406" s="109"/>
      <c r="AD406" s="109"/>
      <c r="AE406" s="100"/>
    </row>
    <row r="407" spans="1:31" s="97" customFormat="1" ht="20.149999999999999" customHeight="1" x14ac:dyDescent="0.3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07">
        <v>404</v>
      </c>
      <c r="O407" s="113"/>
      <c r="P407" s="112"/>
      <c r="Q407" s="112"/>
      <c r="R407" s="112"/>
      <c r="S407" s="114"/>
      <c r="T407" s="92">
        <f t="shared" si="28"/>
        <v>0</v>
      </c>
      <c r="U407" s="112"/>
      <c r="V407" s="114"/>
      <c r="W407" s="92">
        <f t="shared" si="29"/>
        <v>0</v>
      </c>
      <c r="X407" s="92">
        <f t="shared" si="30"/>
        <v>0</v>
      </c>
      <c r="Y407" s="92">
        <f t="shared" si="31"/>
        <v>0</v>
      </c>
      <c r="Z407" s="93"/>
      <c r="AA407" s="94"/>
      <c r="AB407" s="109"/>
      <c r="AC407" s="109"/>
      <c r="AD407" s="109"/>
      <c r="AE407" s="100"/>
    </row>
    <row r="408" spans="1:31" s="97" customFormat="1" ht="20.149999999999999" customHeight="1" x14ac:dyDescent="0.3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07">
        <v>405</v>
      </c>
      <c r="O408" s="113"/>
      <c r="P408" s="112"/>
      <c r="Q408" s="112"/>
      <c r="R408" s="112"/>
      <c r="S408" s="114"/>
      <c r="T408" s="92">
        <f t="shared" si="28"/>
        <v>0</v>
      </c>
      <c r="U408" s="112"/>
      <c r="V408" s="114"/>
      <c r="W408" s="92">
        <f t="shared" si="29"/>
        <v>0</v>
      </c>
      <c r="X408" s="92">
        <f t="shared" si="30"/>
        <v>0</v>
      </c>
      <c r="Y408" s="92">
        <f t="shared" si="31"/>
        <v>0</v>
      </c>
      <c r="Z408" s="93"/>
      <c r="AA408" s="94"/>
      <c r="AB408" s="109"/>
      <c r="AC408" s="109"/>
      <c r="AD408" s="109"/>
      <c r="AE408" s="100"/>
    </row>
    <row r="409" spans="1:31" s="97" customFormat="1" ht="20.149999999999999" customHeight="1" x14ac:dyDescent="0.3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07">
        <v>406</v>
      </c>
      <c r="O409" s="113"/>
      <c r="P409" s="112"/>
      <c r="Q409" s="112"/>
      <c r="R409" s="112"/>
      <c r="S409" s="114"/>
      <c r="T409" s="92">
        <f t="shared" si="28"/>
        <v>0</v>
      </c>
      <c r="U409" s="112"/>
      <c r="V409" s="114"/>
      <c r="W409" s="92">
        <f t="shared" si="29"/>
        <v>0</v>
      </c>
      <c r="X409" s="92">
        <f t="shared" si="30"/>
        <v>0</v>
      </c>
      <c r="Y409" s="92">
        <f t="shared" si="31"/>
        <v>0</v>
      </c>
      <c r="Z409" s="93"/>
      <c r="AA409" s="94"/>
      <c r="AB409" s="109"/>
      <c r="AC409" s="109"/>
      <c r="AD409" s="109"/>
      <c r="AE409" s="100"/>
    </row>
    <row r="410" spans="1:31" s="97" customFormat="1" ht="20.149999999999999" customHeight="1" x14ac:dyDescent="0.3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07">
        <v>407</v>
      </c>
      <c r="O410" s="113"/>
      <c r="P410" s="112"/>
      <c r="Q410" s="112"/>
      <c r="R410" s="112"/>
      <c r="S410" s="114"/>
      <c r="T410" s="92">
        <f t="shared" si="28"/>
        <v>0</v>
      </c>
      <c r="U410" s="112"/>
      <c r="V410" s="114"/>
      <c r="W410" s="92">
        <f t="shared" si="29"/>
        <v>0</v>
      </c>
      <c r="X410" s="92">
        <f t="shared" si="30"/>
        <v>0</v>
      </c>
      <c r="Y410" s="92">
        <f t="shared" si="31"/>
        <v>0</v>
      </c>
      <c r="Z410" s="93"/>
      <c r="AA410" s="94"/>
      <c r="AB410" s="109"/>
      <c r="AC410" s="109"/>
      <c r="AD410" s="109"/>
      <c r="AE410" s="100"/>
    </row>
    <row r="411" spans="1:31" s="97" customFormat="1" ht="20.149999999999999" customHeight="1" x14ac:dyDescent="0.3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07">
        <v>408</v>
      </c>
      <c r="O411" s="113"/>
      <c r="P411" s="112"/>
      <c r="Q411" s="112"/>
      <c r="R411" s="112"/>
      <c r="S411" s="114"/>
      <c r="T411" s="92">
        <f t="shared" si="28"/>
        <v>0</v>
      </c>
      <c r="U411" s="112"/>
      <c r="V411" s="114"/>
      <c r="W411" s="92">
        <f t="shared" si="29"/>
        <v>0</v>
      </c>
      <c r="X411" s="92">
        <f t="shared" si="30"/>
        <v>0</v>
      </c>
      <c r="Y411" s="92">
        <f t="shared" si="31"/>
        <v>0</v>
      </c>
      <c r="Z411" s="93"/>
      <c r="AA411" s="94"/>
      <c r="AB411" s="109"/>
      <c r="AC411" s="109"/>
      <c r="AD411" s="109"/>
      <c r="AE411" s="100"/>
    </row>
    <row r="412" spans="1:31" s="97" customFormat="1" ht="20.149999999999999" customHeight="1" x14ac:dyDescent="0.3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07">
        <v>409</v>
      </c>
      <c r="O412" s="113"/>
      <c r="P412" s="112"/>
      <c r="Q412" s="112"/>
      <c r="R412" s="112"/>
      <c r="S412" s="114"/>
      <c r="T412" s="92">
        <f t="shared" si="28"/>
        <v>0</v>
      </c>
      <c r="U412" s="112"/>
      <c r="V412" s="114"/>
      <c r="W412" s="92">
        <f t="shared" si="29"/>
        <v>0</v>
      </c>
      <c r="X412" s="92">
        <f t="shared" si="30"/>
        <v>0</v>
      </c>
      <c r="Y412" s="92">
        <f t="shared" si="31"/>
        <v>0</v>
      </c>
      <c r="Z412" s="93"/>
      <c r="AA412" s="94"/>
      <c r="AB412" s="109"/>
      <c r="AC412" s="109"/>
      <c r="AD412" s="109"/>
      <c r="AE412" s="100"/>
    </row>
    <row r="413" spans="1:31" s="97" customFormat="1" ht="20.149999999999999" customHeight="1" x14ac:dyDescent="0.3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07">
        <v>410</v>
      </c>
      <c r="O413" s="113"/>
      <c r="P413" s="112"/>
      <c r="Q413" s="112"/>
      <c r="R413" s="112"/>
      <c r="S413" s="114"/>
      <c r="T413" s="92">
        <f t="shared" si="28"/>
        <v>0</v>
      </c>
      <c r="U413" s="112"/>
      <c r="V413" s="114"/>
      <c r="W413" s="92">
        <f t="shared" si="29"/>
        <v>0</v>
      </c>
      <c r="X413" s="92">
        <f t="shared" si="30"/>
        <v>0</v>
      </c>
      <c r="Y413" s="92">
        <f t="shared" si="31"/>
        <v>0</v>
      </c>
      <c r="Z413" s="93"/>
      <c r="AA413" s="94"/>
      <c r="AB413" s="109"/>
      <c r="AC413" s="109"/>
      <c r="AD413" s="109"/>
      <c r="AE413" s="100"/>
    </row>
    <row r="414" spans="1:31" s="97" customFormat="1" ht="20.149999999999999" customHeight="1" x14ac:dyDescent="0.3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07">
        <v>411</v>
      </c>
      <c r="O414" s="113"/>
      <c r="P414" s="112"/>
      <c r="Q414" s="112"/>
      <c r="R414" s="112"/>
      <c r="S414" s="114"/>
      <c r="T414" s="92">
        <f t="shared" si="28"/>
        <v>0</v>
      </c>
      <c r="U414" s="112"/>
      <c r="V414" s="114"/>
      <c r="W414" s="92">
        <f t="shared" si="29"/>
        <v>0</v>
      </c>
      <c r="X414" s="92">
        <f t="shared" si="30"/>
        <v>0</v>
      </c>
      <c r="Y414" s="92">
        <f t="shared" si="31"/>
        <v>0</v>
      </c>
      <c r="Z414" s="93"/>
      <c r="AA414" s="94"/>
      <c r="AB414" s="109"/>
      <c r="AC414" s="109"/>
      <c r="AD414" s="109"/>
      <c r="AE414" s="100"/>
    </row>
    <row r="415" spans="1:31" s="97" customFormat="1" ht="20.149999999999999" customHeight="1" x14ac:dyDescent="0.3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07">
        <v>412</v>
      </c>
      <c r="O415" s="113"/>
      <c r="P415" s="112"/>
      <c r="Q415" s="112"/>
      <c r="R415" s="112"/>
      <c r="S415" s="114"/>
      <c r="T415" s="92">
        <f t="shared" si="28"/>
        <v>0</v>
      </c>
      <c r="U415" s="112"/>
      <c r="V415" s="114"/>
      <c r="W415" s="92">
        <f t="shared" si="29"/>
        <v>0</v>
      </c>
      <c r="X415" s="92">
        <f t="shared" si="30"/>
        <v>0</v>
      </c>
      <c r="Y415" s="92">
        <f t="shared" si="31"/>
        <v>0</v>
      </c>
      <c r="Z415" s="93"/>
      <c r="AA415" s="94"/>
      <c r="AB415" s="109"/>
      <c r="AC415" s="109"/>
      <c r="AD415" s="109"/>
      <c r="AE415" s="100"/>
    </row>
    <row r="416" spans="1:31" s="97" customFormat="1" ht="20.149999999999999" customHeight="1" x14ac:dyDescent="0.3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07">
        <v>413</v>
      </c>
      <c r="O416" s="113"/>
      <c r="P416" s="112"/>
      <c r="Q416" s="112"/>
      <c r="R416" s="112"/>
      <c r="S416" s="114"/>
      <c r="T416" s="92">
        <f t="shared" si="28"/>
        <v>0</v>
      </c>
      <c r="U416" s="112"/>
      <c r="V416" s="114"/>
      <c r="W416" s="92">
        <f t="shared" si="29"/>
        <v>0</v>
      </c>
      <c r="X416" s="92">
        <f t="shared" si="30"/>
        <v>0</v>
      </c>
      <c r="Y416" s="92">
        <f t="shared" si="31"/>
        <v>0</v>
      </c>
      <c r="Z416" s="93"/>
      <c r="AA416" s="94"/>
      <c r="AB416" s="109"/>
      <c r="AC416" s="109"/>
      <c r="AD416" s="109"/>
      <c r="AE416" s="100"/>
    </row>
    <row r="417" spans="1:31" s="97" customFormat="1" ht="20.149999999999999" customHeight="1" x14ac:dyDescent="0.3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07">
        <v>414</v>
      </c>
      <c r="O417" s="113"/>
      <c r="P417" s="112"/>
      <c r="Q417" s="112"/>
      <c r="R417" s="112"/>
      <c r="S417" s="114"/>
      <c r="T417" s="92">
        <f t="shared" si="28"/>
        <v>0</v>
      </c>
      <c r="U417" s="112"/>
      <c r="V417" s="114"/>
      <c r="W417" s="92">
        <f t="shared" si="29"/>
        <v>0</v>
      </c>
      <c r="X417" s="92">
        <f t="shared" si="30"/>
        <v>0</v>
      </c>
      <c r="Y417" s="92">
        <f t="shared" si="31"/>
        <v>0</v>
      </c>
      <c r="Z417" s="93"/>
      <c r="AA417" s="94"/>
      <c r="AB417" s="109"/>
      <c r="AC417" s="109"/>
      <c r="AD417" s="109"/>
      <c r="AE417" s="100"/>
    </row>
    <row r="418" spans="1:31" s="97" customFormat="1" ht="20.149999999999999" customHeight="1" x14ac:dyDescent="0.3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07">
        <v>415</v>
      </c>
      <c r="O418" s="113"/>
      <c r="P418" s="112"/>
      <c r="Q418" s="112"/>
      <c r="R418" s="112"/>
      <c r="S418" s="114"/>
      <c r="T418" s="92">
        <f t="shared" si="28"/>
        <v>0</v>
      </c>
      <c r="U418" s="112"/>
      <c r="V418" s="114"/>
      <c r="W418" s="92">
        <f t="shared" si="29"/>
        <v>0</v>
      </c>
      <c r="X418" s="92">
        <f t="shared" si="30"/>
        <v>0</v>
      </c>
      <c r="Y418" s="92">
        <f t="shared" si="31"/>
        <v>0</v>
      </c>
      <c r="Z418" s="93"/>
      <c r="AA418" s="94"/>
      <c r="AB418" s="109"/>
      <c r="AC418" s="109"/>
      <c r="AD418" s="109"/>
      <c r="AE418" s="100"/>
    </row>
    <row r="419" spans="1:31" s="97" customFormat="1" ht="20.149999999999999" customHeight="1" x14ac:dyDescent="0.3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07">
        <v>416</v>
      </c>
      <c r="O419" s="113"/>
      <c r="P419" s="112"/>
      <c r="Q419" s="112"/>
      <c r="R419" s="112"/>
      <c r="S419" s="114"/>
      <c r="T419" s="92">
        <f t="shared" si="28"/>
        <v>0</v>
      </c>
      <c r="U419" s="112"/>
      <c r="V419" s="114"/>
      <c r="W419" s="92">
        <f t="shared" si="29"/>
        <v>0</v>
      </c>
      <c r="X419" s="92">
        <f t="shared" si="30"/>
        <v>0</v>
      </c>
      <c r="Y419" s="92">
        <f t="shared" si="31"/>
        <v>0</v>
      </c>
      <c r="Z419" s="93"/>
      <c r="AA419" s="94"/>
      <c r="AB419" s="109"/>
      <c r="AC419" s="109"/>
      <c r="AD419" s="109"/>
      <c r="AE419" s="100"/>
    </row>
    <row r="420" spans="1:31" s="97" customFormat="1" ht="20.149999999999999" customHeight="1" x14ac:dyDescent="0.3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07">
        <v>417</v>
      </c>
      <c r="O420" s="113"/>
      <c r="P420" s="112"/>
      <c r="Q420" s="112"/>
      <c r="R420" s="112"/>
      <c r="S420" s="114"/>
      <c r="T420" s="92">
        <f t="shared" si="28"/>
        <v>0</v>
      </c>
      <c r="U420" s="112"/>
      <c r="V420" s="114"/>
      <c r="W420" s="92">
        <f t="shared" si="29"/>
        <v>0</v>
      </c>
      <c r="X420" s="92">
        <f t="shared" si="30"/>
        <v>0</v>
      </c>
      <c r="Y420" s="92">
        <f t="shared" si="31"/>
        <v>0</v>
      </c>
      <c r="Z420" s="93"/>
      <c r="AA420" s="94"/>
      <c r="AB420" s="109"/>
      <c r="AC420" s="109"/>
      <c r="AD420" s="109"/>
      <c r="AE420" s="100"/>
    </row>
    <row r="421" spans="1:31" s="97" customFormat="1" ht="20.149999999999999" customHeight="1" x14ac:dyDescent="0.3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07">
        <v>418</v>
      </c>
      <c r="O421" s="113"/>
      <c r="P421" s="112"/>
      <c r="Q421" s="112"/>
      <c r="R421" s="112"/>
      <c r="S421" s="114"/>
      <c r="T421" s="92">
        <f t="shared" si="28"/>
        <v>0</v>
      </c>
      <c r="U421" s="112"/>
      <c r="V421" s="114"/>
      <c r="W421" s="92">
        <f t="shared" si="29"/>
        <v>0</v>
      </c>
      <c r="X421" s="92">
        <f t="shared" si="30"/>
        <v>0</v>
      </c>
      <c r="Y421" s="92">
        <f t="shared" si="31"/>
        <v>0</v>
      </c>
      <c r="Z421" s="93"/>
      <c r="AA421" s="94"/>
      <c r="AB421" s="109"/>
      <c r="AC421" s="109"/>
      <c r="AD421" s="109"/>
      <c r="AE421" s="100"/>
    </row>
    <row r="422" spans="1:31" s="97" customFormat="1" ht="20.149999999999999" customHeight="1" x14ac:dyDescent="0.3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07">
        <v>419</v>
      </c>
      <c r="O422" s="113"/>
      <c r="P422" s="112"/>
      <c r="Q422" s="112"/>
      <c r="R422" s="112"/>
      <c r="S422" s="114"/>
      <c r="T422" s="92">
        <f t="shared" si="28"/>
        <v>0</v>
      </c>
      <c r="U422" s="112"/>
      <c r="V422" s="114"/>
      <c r="W422" s="92">
        <f t="shared" si="29"/>
        <v>0</v>
      </c>
      <c r="X422" s="92">
        <f t="shared" si="30"/>
        <v>0</v>
      </c>
      <c r="Y422" s="92">
        <f t="shared" si="31"/>
        <v>0</v>
      </c>
      <c r="Z422" s="93"/>
      <c r="AA422" s="94"/>
      <c r="AB422" s="109"/>
      <c r="AC422" s="109"/>
      <c r="AD422" s="109"/>
      <c r="AE422" s="100"/>
    </row>
    <row r="423" spans="1:31" s="97" customFormat="1" ht="20.149999999999999" customHeight="1" x14ac:dyDescent="0.3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07">
        <v>420</v>
      </c>
      <c r="O423" s="113"/>
      <c r="P423" s="112"/>
      <c r="Q423" s="112"/>
      <c r="R423" s="112"/>
      <c r="S423" s="114"/>
      <c r="T423" s="92">
        <f t="shared" si="28"/>
        <v>0</v>
      </c>
      <c r="U423" s="112"/>
      <c r="V423" s="114"/>
      <c r="W423" s="92">
        <f t="shared" si="29"/>
        <v>0</v>
      </c>
      <c r="X423" s="92">
        <f t="shared" si="30"/>
        <v>0</v>
      </c>
      <c r="Y423" s="92">
        <f t="shared" si="31"/>
        <v>0</v>
      </c>
      <c r="Z423" s="93"/>
      <c r="AA423" s="94"/>
      <c r="AB423" s="109"/>
      <c r="AC423" s="109"/>
      <c r="AD423" s="109"/>
      <c r="AE423" s="100"/>
    </row>
    <row r="424" spans="1:31" s="97" customFormat="1" ht="20.149999999999999" customHeight="1" x14ac:dyDescent="0.3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07">
        <v>421</v>
      </c>
      <c r="O424" s="113"/>
      <c r="P424" s="112"/>
      <c r="Q424" s="112"/>
      <c r="R424" s="112"/>
      <c r="S424" s="114"/>
      <c r="T424" s="92">
        <f t="shared" si="28"/>
        <v>0</v>
      </c>
      <c r="U424" s="112"/>
      <c r="V424" s="114"/>
      <c r="W424" s="92">
        <f t="shared" si="29"/>
        <v>0</v>
      </c>
      <c r="X424" s="92">
        <f t="shared" si="30"/>
        <v>0</v>
      </c>
      <c r="Y424" s="92">
        <f t="shared" si="31"/>
        <v>0</v>
      </c>
      <c r="Z424" s="93"/>
      <c r="AA424" s="94"/>
      <c r="AB424" s="109"/>
      <c r="AC424" s="109"/>
      <c r="AD424" s="109"/>
      <c r="AE424" s="100"/>
    </row>
    <row r="425" spans="1:31" s="97" customFormat="1" ht="20.149999999999999" customHeight="1" x14ac:dyDescent="0.3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07">
        <v>422</v>
      </c>
      <c r="O425" s="113"/>
      <c r="P425" s="112"/>
      <c r="Q425" s="112"/>
      <c r="R425" s="112"/>
      <c r="S425" s="114"/>
      <c r="T425" s="92">
        <f t="shared" si="28"/>
        <v>0</v>
      </c>
      <c r="U425" s="112"/>
      <c r="V425" s="114"/>
      <c r="W425" s="92">
        <f t="shared" si="29"/>
        <v>0</v>
      </c>
      <c r="X425" s="92">
        <f t="shared" si="30"/>
        <v>0</v>
      </c>
      <c r="Y425" s="92">
        <f t="shared" si="31"/>
        <v>0</v>
      </c>
      <c r="Z425" s="93"/>
      <c r="AA425" s="94"/>
      <c r="AB425" s="109"/>
      <c r="AC425" s="109"/>
      <c r="AD425" s="109"/>
      <c r="AE425" s="100"/>
    </row>
    <row r="426" spans="1:31" s="97" customFormat="1" ht="20.149999999999999" customHeight="1" x14ac:dyDescent="0.3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07">
        <v>423</v>
      </c>
      <c r="O426" s="113"/>
      <c r="P426" s="112"/>
      <c r="Q426" s="112"/>
      <c r="R426" s="112"/>
      <c r="S426" s="114"/>
      <c r="T426" s="92">
        <f t="shared" si="28"/>
        <v>0</v>
      </c>
      <c r="U426" s="112"/>
      <c r="V426" s="114"/>
      <c r="W426" s="92">
        <f t="shared" si="29"/>
        <v>0</v>
      </c>
      <c r="X426" s="92">
        <f t="shared" si="30"/>
        <v>0</v>
      </c>
      <c r="Y426" s="92">
        <f t="shared" si="31"/>
        <v>0</v>
      </c>
      <c r="Z426" s="93"/>
      <c r="AA426" s="94"/>
      <c r="AB426" s="109"/>
      <c r="AC426" s="109"/>
      <c r="AD426" s="109"/>
      <c r="AE426" s="100"/>
    </row>
    <row r="427" spans="1:31" s="97" customFormat="1" ht="20.149999999999999" customHeight="1" x14ac:dyDescent="0.3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07">
        <v>424</v>
      </c>
      <c r="O427" s="113"/>
      <c r="P427" s="112"/>
      <c r="Q427" s="112"/>
      <c r="R427" s="112"/>
      <c r="S427" s="114"/>
      <c r="T427" s="92">
        <f t="shared" si="28"/>
        <v>0</v>
      </c>
      <c r="U427" s="112"/>
      <c r="V427" s="114"/>
      <c r="W427" s="92">
        <f t="shared" si="29"/>
        <v>0</v>
      </c>
      <c r="X427" s="92">
        <f t="shared" si="30"/>
        <v>0</v>
      </c>
      <c r="Y427" s="92">
        <f t="shared" si="31"/>
        <v>0</v>
      </c>
      <c r="Z427" s="93"/>
      <c r="AA427" s="94"/>
      <c r="AB427" s="109"/>
      <c r="AC427" s="109"/>
      <c r="AD427" s="109"/>
      <c r="AE427" s="100"/>
    </row>
    <row r="428" spans="1:31" s="97" customFormat="1" ht="20.149999999999999" customHeight="1" x14ac:dyDescent="0.3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07">
        <v>425</v>
      </c>
      <c r="O428" s="113"/>
      <c r="P428" s="112"/>
      <c r="Q428" s="112"/>
      <c r="R428" s="112"/>
      <c r="S428" s="114"/>
      <c r="T428" s="92">
        <f t="shared" si="28"/>
        <v>0</v>
      </c>
      <c r="U428" s="112"/>
      <c r="V428" s="114"/>
      <c r="W428" s="92">
        <f t="shared" si="29"/>
        <v>0</v>
      </c>
      <c r="X428" s="92">
        <f t="shared" si="30"/>
        <v>0</v>
      </c>
      <c r="Y428" s="92">
        <f t="shared" si="31"/>
        <v>0</v>
      </c>
      <c r="Z428" s="93"/>
      <c r="AA428" s="94"/>
      <c r="AB428" s="109"/>
      <c r="AC428" s="109"/>
      <c r="AD428" s="109"/>
      <c r="AE428" s="100"/>
    </row>
    <row r="429" spans="1:31" s="97" customFormat="1" ht="20.149999999999999" customHeight="1" x14ac:dyDescent="0.3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07">
        <v>426</v>
      </c>
      <c r="O429" s="113"/>
      <c r="P429" s="112"/>
      <c r="Q429" s="112"/>
      <c r="R429" s="112"/>
      <c r="S429" s="114"/>
      <c r="T429" s="92">
        <f t="shared" si="28"/>
        <v>0</v>
      </c>
      <c r="U429" s="112"/>
      <c r="V429" s="114"/>
      <c r="W429" s="92">
        <f t="shared" si="29"/>
        <v>0</v>
      </c>
      <c r="X429" s="92">
        <f t="shared" si="30"/>
        <v>0</v>
      </c>
      <c r="Y429" s="92">
        <f t="shared" si="31"/>
        <v>0</v>
      </c>
      <c r="Z429" s="93"/>
      <c r="AA429" s="94"/>
      <c r="AB429" s="109"/>
      <c r="AC429" s="109"/>
      <c r="AD429" s="109"/>
      <c r="AE429" s="100"/>
    </row>
    <row r="430" spans="1:31" s="97" customFormat="1" ht="20.149999999999999" customHeight="1" x14ac:dyDescent="0.3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07">
        <v>427</v>
      </c>
      <c r="O430" s="113"/>
      <c r="P430" s="112"/>
      <c r="Q430" s="112"/>
      <c r="R430" s="112"/>
      <c r="S430" s="114"/>
      <c r="T430" s="92">
        <f t="shared" si="28"/>
        <v>0</v>
      </c>
      <c r="U430" s="112"/>
      <c r="V430" s="114"/>
      <c r="W430" s="92">
        <f t="shared" si="29"/>
        <v>0</v>
      </c>
      <c r="X430" s="92">
        <f t="shared" si="30"/>
        <v>0</v>
      </c>
      <c r="Y430" s="92">
        <f t="shared" si="31"/>
        <v>0</v>
      </c>
      <c r="Z430" s="93"/>
      <c r="AA430" s="94"/>
      <c r="AB430" s="109"/>
      <c r="AC430" s="109"/>
      <c r="AD430" s="109"/>
      <c r="AE430" s="100"/>
    </row>
    <row r="431" spans="1:31" s="97" customFormat="1" ht="20.149999999999999" customHeight="1" x14ac:dyDescent="0.3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07">
        <v>428</v>
      </c>
      <c r="O431" s="113"/>
      <c r="P431" s="112"/>
      <c r="Q431" s="112"/>
      <c r="R431" s="112"/>
      <c r="S431" s="114"/>
      <c r="T431" s="92">
        <f t="shared" si="28"/>
        <v>0</v>
      </c>
      <c r="U431" s="112"/>
      <c r="V431" s="114"/>
      <c r="W431" s="92">
        <f t="shared" si="29"/>
        <v>0</v>
      </c>
      <c r="X431" s="92">
        <f t="shared" si="30"/>
        <v>0</v>
      </c>
      <c r="Y431" s="92">
        <f t="shared" si="31"/>
        <v>0</v>
      </c>
      <c r="Z431" s="93"/>
      <c r="AA431" s="94"/>
      <c r="AB431" s="109"/>
      <c r="AC431" s="109"/>
      <c r="AD431" s="109"/>
      <c r="AE431" s="100"/>
    </row>
    <row r="432" spans="1:31" s="97" customFormat="1" ht="20.149999999999999" customHeight="1" x14ac:dyDescent="0.3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07">
        <v>429</v>
      </c>
      <c r="O432" s="113"/>
      <c r="P432" s="112"/>
      <c r="Q432" s="112"/>
      <c r="R432" s="112"/>
      <c r="S432" s="114"/>
      <c r="T432" s="92">
        <f t="shared" si="28"/>
        <v>0</v>
      </c>
      <c r="U432" s="112"/>
      <c r="V432" s="114"/>
      <c r="W432" s="92">
        <f t="shared" si="29"/>
        <v>0</v>
      </c>
      <c r="X432" s="92">
        <f t="shared" si="30"/>
        <v>0</v>
      </c>
      <c r="Y432" s="92">
        <f t="shared" si="31"/>
        <v>0</v>
      </c>
      <c r="Z432" s="93"/>
      <c r="AA432" s="94"/>
      <c r="AB432" s="109"/>
      <c r="AC432" s="109"/>
      <c r="AD432" s="109"/>
      <c r="AE432" s="100"/>
    </row>
    <row r="433" spans="1:31" s="97" customFormat="1" ht="20.149999999999999" customHeight="1" x14ac:dyDescent="0.3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07">
        <v>430</v>
      </c>
      <c r="O433" s="113"/>
      <c r="P433" s="112"/>
      <c r="Q433" s="112"/>
      <c r="R433" s="112"/>
      <c r="S433" s="114"/>
      <c r="T433" s="92">
        <f t="shared" si="28"/>
        <v>0</v>
      </c>
      <c r="U433" s="112"/>
      <c r="V433" s="114"/>
      <c r="W433" s="92">
        <f t="shared" si="29"/>
        <v>0</v>
      </c>
      <c r="X433" s="92">
        <f t="shared" si="30"/>
        <v>0</v>
      </c>
      <c r="Y433" s="92">
        <f t="shared" si="31"/>
        <v>0</v>
      </c>
      <c r="Z433" s="93"/>
      <c r="AA433" s="94"/>
      <c r="AB433" s="109"/>
      <c r="AC433" s="109"/>
      <c r="AD433" s="109"/>
      <c r="AE433" s="100"/>
    </row>
    <row r="434" spans="1:31" s="97" customFormat="1" ht="20.149999999999999" customHeight="1" x14ac:dyDescent="0.3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07">
        <v>431</v>
      </c>
      <c r="O434" s="113"/>
      <c r="P434" s="112"/>
      <c r="Q434" s="112"/>
      <c r="R434" s="112"/>
      <c r="S434" s="114"/>
      <c r="T434" s="92">
        <f t="shared" si="28"/>
        <v>0</v>
      </c>
      <c r="U434" s="112"/>
      <c r="V434" s="114"/>
      <c r="W434" s="92">
        <f t="shared" si="29"/>
        <v>0</v>
      </c>
      <c r="X434" s="92">
        <f t="shared" si="30"/>
        <v>0</v>
      </c>
      <c r="Y434" s="92">
        <f t="shared" si="31"/>
        <v>0</v>
      </c>
      <c r="Z434" s="93"/>
      <c r="AA434" s="94"/>
      <c r="AB434" s="109"/>
      <c r="AC434" s="109"/>
      <c r="AD434" s="109"/>
      <c r="AE434" s="100"/>
    </row>
    <row r="435" spans="1:31" s="97" customFormat="1" ht="20.149999999999999" customHeight="1" x14ac:dyDescent="0.3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07">
        <v>432</v>
      </c>
      <c r="O435" s="113"/>
      <c r="P435" s="112"/>
      <c r="Q435" s="112"/>
      <c r="R435" s="112"/>
      <c r="S435" s="114"/>
      <c r="T435" s="92">
        <f t="shared" si="28"/>
        <v>0</v>
      </c>
      <c r="U435" s="112"/>
      <c r="V435" s="114"/>
      <c r="W435" s="92">
        <f t="shared" si="29"/>
        <v>0</v>
      </c>
      <c r="X435" s="92">
        <f t="shared" si="30"/>
        <v>0</v>
      </c>
      <c r="Y435" s="92">
        <f t="shared" si="31"/>
        <v>0</v>
      </c>
      <c r="Z435" s="93"/>
      <c r="AA435" s="94"/>
      <c r="AB435" s="109"/>
      <c r="AC435" s="109"/>
      <c r="AD435" s="109"/>
      <c r="AE435" s="100"/>
    </row>
    <row r="436" spans="1:31" s="97" customFormat="1" ht="20.149999999999999" customHeight="1" x14ac:dyDescent="0.3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07">
        <v>433</v>
      </c>
      <c r="O436" s="113"/>
      <c r="P436" s="112"/>
      <c r="Q436" s="112"/>
      <c r="R436" s="112"/>
      <c r="S436" s="114"/>
      <c r="T436" s="92">
        <f t="shared" si="28"/>
        <v>0</v>
      </c>
      <c r="U436" s="112"/>
      <c r="V436" s="114"/>
      <c r="W436" s="92">
        <f t="shared" si="29"/>
        <v>0</v>
      </c>
      <c r="X436" s="92">
        <f t="shared" si="30"/>
        <v>0</v>
      </c>
      <c r="Y436" s="92">
        <f t="shared" si="31"/>
        <v>0</v>
      </c>
      <c r="Z436" s="93"/>
      <c r="AA436" s="94"/>
      <c r="AB436" s="109"/>
      <c r="AC436" s="109"/>
      <c r="AD436" s="109"/>
      <c r="AE436" s="100"/>
    </row>
    <row r="437" spans="1:31" s="97" customFormat="1" ht="20.149999999999999" customHeight="1" x14ac:dyDescent="0.3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07">
        <v>434</v>
      </c>
      <c r="O437" s="113"/>
      <c r="P437" s="112"/>
      <c r="Q437" s="112"/>
      <c r="R437" s="112"/>
      <c r="S437" s="114"/>
      <c r="T437" s="92">
        <f t="shared" si="28"/>
        <v>0</v>
      </c>
      <c r="U437" s="112"/>
      <c r="V437" s="114"/>
      <c r="W437" s="92">
        <f t="shared" si="29"/>
        <v>0</v>
      </c>
      <c r="X437" s="92">
        <f t="shared" si="30"/>
        <v>0</v>
      </c>
      <c r="Y437" s="92">
        <f t="shared" si="31"/>
        <v>0</v>
      </c>
      <c r="Z437" s="93"/>
      <c r="AA437" s="94"/>
      <c r="AB437" s="109"/>
      <c r="AC437" s="109"/>
      <c r="AD437" s="109"/>
      <c r="AE437" s="100"/>
    </row>
    <row r="438" spans="1:31" s="97" customFormat="1" ht="20.149999999999999" customHeight="1" x14ac:dyDescent="0.3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07">
        <v>435</v>
      </c>
      <c r="O438" s="113"/>
      <c r="P438" s="112"/>
      <c r="Q438" s="112"/>
      <c r="R438" s="112"/>
      <c r="S438" s="114"/>
      <c r="T438" s="92">
        <f t="shared" si="28"/>
        <v>0</v>
      </c>
      <c r="U438" s="112"/>
      <c r="V438" s="114"/>
      <c r="W438" s="92">
        <f t="shared" si="29"/>
        <v>0</v>
      </c>
      <c r="X438" s="92">
        <f t="shared" si="30"/>
        <v>0</v>
      </c>
      <c r="Y438" s="92">
        <f t="shared" si="31"/>
        <v>0</v>
      </c>
      <c r="Z438" s="93"/>
      <c r="AA438" s="94"/>
      <c r="AB438" s="109"/>
      <c r="AC438" s="109"/>
      <c r="AD438" s="109"/>
      <c r="AE438" s="100"/>
    </row>
    <row r="439" spans="1:31" s="97" customFormat="1" ht="20.149999999999999" customHeight="1" x14ac:dyDescent="0.3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07">
        <v>436</v>
      </c>
      <c r="O439" s="113"/>
      <c r="P439" s="112"/>
      <c r="Q439" s="112"/>
      <c r="R439" s="112"/>
      <c r="S439" s="114"/>
      <c r="T439" s="92">
        <f t="shared" si="28"/>
        <v>0</v>
      </c>
      <c r="U439" s="112"/>
      <c r="V439" s="114"/>
      <c r="W439" s="92">
        <f t="shared" si="29"/>
        <v>0</v>
      </c>
      <c r="X439" s="92">
        <f t="shared" si="30"/>
        <v>0</v>
      </c>
      <c r="Y439" s="92">
        <f t="shared" si="31"/>
        <v>0</v>
      </c>
      <c r="Z439" s="93"/>
      <c r="AA439" s="94"/>
      <c r="AB439" s="109"/>
      <c r="AC439" s="109"/>
      <c r="AD439" s="109"/>
      <c r="AE439" s="100"/>
    </row>
    <row r="440" spans="1:31" s="97" customFormat="1" ht="20.149999999999999" customHeight="1" x14ac:dyDescent="0.3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07">
        <v>437</v>
      </c>
      <c r="O440" s="113"/>
      <c r="P440" s="112"/>
      <c r="Q440" s="112"/>
      <c r="R440" s="112"/>
      <c r="S440" s="114"/>
      <c r="T440" s="92">
        <f t="shared" si="28"/>
        <v>0</v>
      </c>
      <c r="U440" s="112"/>
      <c r="V440" s="114"/>
      <c r="W440" s="92">
        <f t="shared" si="29"/>
        <v>0</v>
      </c>
      <c r="X440" s="92">
        <f t="shared" si="30"/>
        <v>0</v>
      </c>
      <c r="Y440" s="92">
        <f t="shared" si="31"/>
        <v>0</v>
      </c>
      <c r="Z440" s="93"/>
      <c r="AA440" s="94"/>
      <c r="AB440" s="109"/>
      <c r="AC440" s="109"/>
      <c r="AD440" s="109"/>
      <c r="AE440" s="100"/>
    </row>
    <row r="441" spans="1:31" s="97" customFormat="1" ht="20.149999999999999" customHeight="1" x14ac:dyDescent="0.3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07">
        <v>438</v>
      </c>
      <c r="O441" s="113"/>
      <c r="P441" s="112"/>
      <c r="Q441" s="112"/>
      <c r="R441" s="112"/>
      <c r="S441" s="114"/>
      <c r="T441" s="92">
        <f t="shared" si="28"/>
        <v>0</v>
      </c>
      <c r="U441" s="112"/>
      <c r="V441" s="114"/>
      <c r="W441" s="92">
        <f t="shared" si="29"/>
        <v>0</v>
      </c>
      <c r="X441" s="92">
        <f t="shared" si="30"/>
        <v>0</v>
      </c>
      <c r="Y441" s="92">
        <f t="shared" si="31"/>
        <v>0</v>
      </c>
      <c r="Z441" s="93"/>
      <c r="AA441" s="94"/>
      <c r="AB441" s="109"/>
      <c r="AC441" s="109"/>
      <c r="AD441" s="109"/>
      <c r="AE441" s="100"/>
    </row>
    <row r="442" spans="1:31" s="97" customFormat="1" ht="20.149999999999999" customHeight="1" x14ac:dyDescent="0.3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07">
        <v>439</v>
      </c>
      <c r="O442" s="113"/>
      <c r="P442" s="112"/>
      <c r="Q442" s="112"/>
      <c r="R442" s="112"/>
      <c r="S442" s="114"/>
      <c r="T442" s="92">
        <f t="shared" si="28"/>
        <v>0</v>
      </c>
      <c r="U442" s="112"/>
      <c r="V442" s="114"/>
      <c r="W442" s="92">
        <f t="shared" si="29"/>
        <v>0</v>
      </c>
      <c r="X442" s="92">
        <f t="shared" si="30"/>
        <v>0</v>
      </c>
      <c r="Y442" s="92">
        <f t="shared" si="31"/>
        <v>0</v>
      </c>
      <c r="Z442" s="93"/>
      <c r="AA442" s="94"/>
      <c r="AB442" s="109"/>
      <c r="AC442" s="109"/>
      <c r="AD442" s="109"/>
      <c r="AE442" s="100"/>
    </row>
    <row r="443" spans="1:31" s="97" customFormat="1" ht="20.149999999999999" customHeight="1" x14ac:dyDescent="0.3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07">
        <v>440</v>
      </c>
      <c r="O443" s="113"/>
      <c r="P443" s="112"/>
      <c r="Q443" s="112"/>
      <c r="R443" s="112"/>
      <c r="S443" s="114"/>
      <c r="T443" s="92">
        <f t="shared" si="28"/>
        <v>0</v>
      </c>
      <c r="U443" s="112"/>
      <c r="V443" s="114"/>
      <c r="W443" s="92">
        <f t="shared" si="29"/>
        <v>0</v>
      </c>
      <c r="X443" s="92">
        <f t="shared" si="30"/>
        <v>0</v>
      </c>
      <c r="Y443" s="92">
        <f t="shared" si="31"/>
        <v>0</v>
      </c>
      <c r="Z443" s="93"/>
      <c r="AA443" s="94"/>
      <c r="AB443" s="109"/>
      <c r="AC443" s="109"/>
      <c r="AD443" s="109"/>
      <c r="AE443" s="100"/>
    </row>
    <row r="444" spans="1:31" s="97" customFormat="1" ht="20.149999999999999" customHeight="1" x14ac:dyDescent="0.3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07">
        <v>441</v>
      </c>
      <c r="O444" s="113"/>
      <c r="P444" s="112"/>
      <c r="Q444" s="112"/>
      <c r="R444" s="112"/>
      <c r="S444" s="114"/>
      <c r="T444" s="92">
        <f t="shared" si="28"/>
        <v>0</v>
      </c>
      <c r="U444" s="112"/>
      <c r="V444" s="114"/>
      <c r="W444" s="92">
        <f t="shared" si="29"/>
        <v>0</v>
      </c>
      <c r="X444" s="92">
        <f t="shared" si="30"/>
        <v>0</v>
      </c>
      <c r="Y444" s="92">
        <f t="shared" si="31"/>
        <v>0</v>
      </c>
      <c r="Z444" s="93"/>
      <c r="AA444" s="94"/>
      <c r="AB444" s="109"/>
      <c r="AC444" s="109"/>
      <c r="AD444" s="109"/>
      <c r="AE444" s="100"/>
    </row>
    <row r="445" spans="1:31" s="97" customFormat="1" ht="20.149999999999999" customHeight="1" x14ac:dyDescent="0.3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07">
        <v>442</v>
      </c>
      <c r="O445" s="113"/>
      <c r="P445" s="112"/>
      <c r="Q445" s="112"/>
      <c r="R445" s="112"/>
      <c r="S445" s="114"/>
      <c r="T445" s="92">
        <f t="shared" si="28"/>
        <v>0</v>
      </c>
      <c r="U445" s="112"/>
      <c r="V445" s="114"/>
      <c r="W445" s="92">
        <f t="shared" si="29"/>
        <v>0</v>
      </c>
      <c r="X445" s="92">
        <f t="shared" si="30"/>
        <v>0</v>
      </c>
      <c r="Y445" s="92">
        <f t="shared" si="31"/>
        <v>0</v>
      </c>
      <c r="Z445" s="93"/>
      <c r="AA445" s="94"/>
      <c r="AB445" s="109"/>
      <c r="AC445" s="109"/>
      <c r="AD445" s="109"/>
      <c r="AE445" s="100"/>
    </row>
    <row r="446" spans="1:31" s="97" customFormat="1" ht="20.149999999999999" customHeight="1" x14ac:dyDescent="0.3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07">
        <v>443</v>
      </c>
      <c r="O446" s="113"/>
      <c r="P446" s="112"/>
      <c r="Q446" s="112"/>
      <c r="R446" s="112"/>
      <c r="S446" s="114"/>
      <c r="T446" s="92">
        <f t="shared" si="28"/>
        <v>0</v>
      </c>
      <c r="U446" s="112"/>
      <c r="V446" s="114"/>
      <c r="W446" s="92">
        <f t="shared" si="29"/>
        <v>0</v>
      </c>
      <c r="X446" s="92">
        <f t="shared" si="30"/>
        <v>0</v>
      </c>
      <c r="Y446" s="92">
        <f t="shared" si="31"/>
        <v>0</v>
      </c>
      <c r="Z446" s="93"/>
      <c r="AA446" s="94"/>
      <c r="AB446" s="109"/>
      <c r="AC446" s="109"/>
      <c r="AD446" s="109"/>
      <c r="AE446" s="100"/>
    </row>
    <row r="447" spans="1:31" s="97" customFormat="1" ht="20.149999999999999" customHeight="1" x14ac:dyDescent="0.3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07">
        <v>444</v>
      </c>
      <c r="O447" s="113"/>
      <c r="P447" s="112"/>
      <c r="Q447" s="112"/>
      <c r="R447" s="112"/>
      <c r="S447" s="114"/>
      <c r="T447" s="92">
        <f t="shared" si="28"/>
        <v>0</v>
      </c>
      <c r="U447" s="112"/>
      <c r="V447" s="114"/>
      <c r="W447" s="92">
        <f t="shared" si="29"/>
        <v>0</v>
      </c>
      <c r="X447" s="92">
        <f t="shared" si="30"/>
        <v>0</v>
      </c>
      <c r="Y447" s="92">
        <f t="shared" si="31"/>
        <v>0</v>
      </c>
      <c r="Z447" s="93"/>
      <c r="AA447" s="94"/>
      <c r="AB447" s="109"/>
      <c r="AC447" s="109"/>
      <c r="AD447" s="109"/>
      <c r="AE447" s="100"/>
    </row>
    <row r="448" spans="1:31" s="97" customFormat="1" ht="20.149999999999999" customHeight="1" x14ac:dyDescent="0.3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07">
        <v>445</v>
      </c>
      <c r="O448" s="113"/>
      <c r="P448" s="112"/>
      <c r="Q448" s="112"/>
      <c r="R448" s="112"/>
      <c r="S448" s="114"/>
      <c r="T448" s="92">
        <f t="shared" si="28"/>
        <v>0</v>
      </c>
      <c r="U448" s="112"/>
      <c r="V448" s="114"/>
      <c r="W448" s="92">
        <f t="shared" si="29"/>
        <v>0</v>
      </c>
      <c r="X448" s="92">
        <f t="shared" si="30"/>
        <v>0</v>
      </c>
      <c r="Y448" s="92">
        <f t="shared" si="31"/>
        <v>0</v>
      </c>
      <c r="Z448" s="93"/>
      <c r="AA448" s="94"/>
      <c r="AB448" s="109"/>
      <c r="AC448" s="109"/>
      <c r="AD448" s="109"/>
      <c r="AE448" s="100"/>
    </row>
    <row r="449" spans="1:31" s="97" customFormat="1" ht="20.149999999999999" customHeight="1" x14ac:dyDescent="0.3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07">
        <v>446</v>
      </c>
      <c r="O449" s="113"/>
      <c r="P449" s="112"/>
      <c r="Q449" s="112"/>
      <c r="R449" s="112"/>
      <c r="S449" s="114"/>
      <c r="T449" s="92">
        <f t="shared" si="28"/>
        <v>0</v>
      </c>
      <c r="U449" s="112"/>
      <c r="V449" s="114"/>
      <c r="W449" s="92">
        <f t="shared" si="29"/>
        <v>0</v>
      </c>
      <c r="X449" s="92">
        <f t="shared" si="30"/>
        <v>0</v>
      </c>
      <c r="Y449" s="92">
        <f t="shared" si="31"/>
        <v>0</v>
      </c>
      <c r="Z449" s="93"/>
      <c r="AA449" s="94"/>
      <c r="AB449" s="109"/>
      <c r="AC449" s="109"/>
      <c r="AD449" s="109"/>
      <c r="AE449" s="100"/>
    </row>
    <row r="450" spans="1:31" s="97" customFormat="1" ht="20.149999999999999" customHeight="1" x14ac:dyDescent="0.3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07">
        <v>447</v>
      </c>
      <c r="O450" s="113"/>
      <c r="P450" s="112"/>
      <c r="Q450" s="112"/>
      <c r="R450" s="112"/>
      <c r="S450" s="114"/>
      <c r="T450" s="92">
        <f t="shared" si="28"/>
        <v>0</v>
      </c>
      <c r="U450" s="112"/>
      <c r="V450" s="114"/>
      <c r="W450" s="92">
        <f t="shared" si="29"/>
        <v>0</v>
      </c>
      <c r="X450" s="92">
        <f t="shared" si="30"/>
        <v>0</v>
      </c>
      <c r="Y450" s="92">
        <f t="shared" si="31"/>
        <v>0</v>
      </c>
      <c r="Z450" s="93"/>
      <c r="AA450" s="94"/>
      <c r="AB450" s="109"/>
      <c r="AC450" s="109"/>
      <c r="AD450" s="109"/>
      <c r="AE450" s="100"/>
    </row>
    <row r="451" spans="1:31" s="97" customFormat="1" ht="20.149999999999999" customHeight="1" x14ac:dyDescent="0.3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07">
        <v>448</v>
      </c>
      <c r="O451" s="113"/>
      <c r="P451" s="112"/>
      <c r="Q451" s="112"/>
      <c r="R451" s="112"/>
      <c r="S451" s="114"/>
      <c r="T451" s="92">
        <f t="shared" si="28"/>
        <v>0</v>
      </c>
      <c r="U451" s="112"/>
      <c r="V451" s="114"/>
      <c r="W451" s="92">
        <f t="shared" si="29"/>
        <v>0</v>
      </c>
      <c r="X451" s="92">
        <f t="shared" si="30"/>
        <v>0</v>
      </c>
      <c r="Y451" s="92">
        <f t="shared" si="31"/>
        <v>0</v>
      </c>
      <c r="Z451" s="93"/>
      <c r="AA451" s="94"/>
      <c r="AB451" s="109"/>
      <c r="AC451" s="109"/>
      <c r="AD451" s="109"/>
      <c r="AE451" s="100"/>
    </row>
    <row r="452" spans="1:31" s="97" customFormat="1" ht="20.149999999999999" customHeight="1" x14ac:dyDescent="0.3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07">
        <v>449</v>
      </c>
      <c r="O452" s="113"/>
      <c r="P452" s="112"/>
      <c r="Q452" s="112"/>
      <c r="R452" s="112"/>
      <c r="S452" s="114"/>
      <c r="T452" s="92">
        <f t="shared" si="28"/>
        <v>0</v>
      </c>
      <c r="U452" s="112"/>
      <c r="V452" s="114"/>
      <c r="W452" s="92">
        <f t="shared" si="29"/>
        <v>0</v>
      </c>
      <c r="X452" s="92">
        <f t="shared" si="30"/>
        <v>0</v>
      </c>
      <c r="Y452" s="92">
        <f t="shared" si="31"/>
        <v>0</v>
      </c>
      <c r="Z452" s="93"/>
      <c r="AA452" s="94"/>
      <c r="AB452" s="109"/>
      <c r="AC452" s="109"/>
      <c r="AD452" s="109"/>
      <c r="AE452" s="100"/>
    </row>
    <row r="453" spans="1:31" s="97" customFormat="1" ht="20.149999999999999" customHeight="1" x14ac:dyDescent="0.3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07">
        <v>450</v>
      </c>
      <c r="O453" s="113"/>
      <c r="P453" s="112"/>
      <c r="Q453" s="112"/>
      <c r="R453" s="112"/>
      <c r="S453" s="114"/>
      <c r="T453" s="92">
        <f t="shared" ref="T453:T503" si="32">IF(OR(R453=5,R453=10, R453=15, R453="BP",R453="SCR"),"NT",S453)</f>
        <v>0</v>
      </c>
      <c r="U453" s="112"/>
      <c r="V453" s="114"/>
      <c r="W453" s="92">
        <f t="shared" ref="W453:W503" si="33">IF(OR(U453=5,U453=10, U453=15, U453="BP",U453="SCR"),"NT",V453)</f>
        <v>0</v>
      </c>
      <c r="X453" s="92">
        <f t="shared" ref="X453:X503" si="34">(T453+W453)</f>
        <v>0</v>
      </c>
      <c r="Y453" s="92">
        <f t="shared" ref="Y453:Y503" si="35">(T453+W453)/2</f>
        <v>0</v>
      </c>
      <c r="Z453" s="93"/>
      <c r="AA453" s="94"/>
      <c r="AB453" s="109"/>
      <c r="AC453" s="109"/>
      <c r="AD453" s="109"/>
      <c r="AE453" s="100"/>
    </row>
    <row r="454" spans="1:31" s="97" customFormat="1" ht="20.149999999999999" customHeight="1" x14ac:dyDescent="0.3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07">
        <v>451</v>
      </c>
      <c r="O454" s="113"/>
      <c r="P454" s="112"/>
      <c r="Q454" s="112"/>
      <c r="R454" s="112"/>
      <c r="S454" s="114"/>
      <c r="T454" s="92">
        <f t="shared" si="32"/>
        <v>0</v>
      </c>
      <c r="U454" s="112"/>
      <c r="V454" s="114"/>
      <c r="W454" s="92">
        <f t="shared" si="33"/>
        <v>0</v>
      </c>
      <c r="X454" s="92">
        <f t="shared" si="34"/>
        <v>0</v>
      </c>
      <c r="Y454" s="92">
        <f t="shared" si="35"/>
        <v>0</v>
      </c>
      <c r="Z454" s="93"/>
      <c r="AA454" s="94"/>
      <c r="AB454" s="109"/>
      <c r="AC454" s="109"/>
      <c r="AD454" s="109"/>
      <c r="AE454" s="100"/>
    </row>
    <row r="455" spans="1:31" s="97" customFormat="1" ht="20.149999999999999" customHeight="1" x14ac:dyDescent="0.3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07">
        <v>452</v>
      </c>
      <c r="O455" s="113"/>
      <c r="P455" s="112"/>
      <c r="Q455" s="112"/>
      <c r="R455" s="112"/>
      <c r="S455" s="114"/>
      <c r="T455" s="92">
        <f t="shared" si="32"/>
        <v>0</v>
      </c>
      <c r="U455" s="112"/>
      <c r="V455" s="114"/>
      <c r="W455" s="92">
        <f t="shared" si="33"/>
        <v>0</v>
      </c>
      <c r="X455" s="92">
        <f t="shared" si="34"/>
        <v>0</v>
      </c>
      <c r="Y455" s="92">
        <f t="shared" si="35"/>
        <v>0</v>
      </c>
      <c r="Z455" s="93"/>
      <c r="AA455" s="94"/>
      <c r="AB455" s="109"/>
      <c r="AC455" s="109"/>
      <c r="AD455" s="109"/>
      <c r="AE455" s="100"/>
    </row>
    <row r="456" spans="1:31" s="97" customFormat="1" ht="20.149999999999999" customHeight="1" x14ac:dyDescent="0.3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07">
        <v>453</v>
      </c>
      <c r="O456" s="113"/>
      <c r="P456" s="112"/>
      <c r="Q456" s="112"/>
      <c r="R456" s="112"/>
      <c r="S456" s="114"/>
      <c r="T456" s="92">
        <f t="shared" si="32"/>
        <v>0</v>
      </c>
      <c r="U456" s="112"/>
      <c r="V456" s="114"/>
      <c r="W456" s="92">
        <f t="shared" si="33"/>
        <v>0</v>
      </c>
      <c r="X456" s="92">
        <f t="shared" si="34"/>
        <v>0</v>
      </c>
      <c r="Y456" s="92">
        <f t="shared" si="35"/>
        <v>0</v>
      </c>
      <c r="Z456" s="93"/>
      <c r="AA456" s="94"/>
      <c r="AB456" s="109"/>
      <c r="AC456" s="109"/>
      <c r="AD456" s="109"/>
      <c r="AE456" s="100"/>
    </row>
    <row r="457" spans="1:31" s="97" customFormat="1" ht="20.149999999999999" customHeight="1" x14ac:dyDescent="0.3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07">
        <v>454</v>
      </c>
      <c r="O457" s="113"/>
      <c r="P457" s="112"/>
      <c r="Q457" s="112"/>
      <c r="R457" s="112"/>
      <c r="S457" s="114"/>
      <c r="T457" s="92">
        <f t="shared" si="32"/>
        <v>0</v>
      </c>
      <c r="U457" s="112"/>
      <c r="V457" s="114"/>
      <c r="W457" s="92">
        <f t="shared" si="33"/>
        <v>0</v>
      </c>
      <c r="X457" s="92">
        <f t="shared" si="34"/>
        <v>0</v>
      </c>
      <c r="Y457" s="92">
        <f t="shared" si="35"/>
        <v>0</v>
      </c>
      <c r="Z457" s="93"/>
      <c r="AA457" s="94"/>
      <c r="AB457" s="109"/>
      <c r="AC457" s="109"/>
      <c r="AD457" s="109"/>
      <c r="AE457" s="100"/>
    </row>
    <row r="458" spans="1:31" s="97" customFormat="1" ht="20.149999999999999" customHeight="1" x14ac:dyDescent="0.3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07">
        <v>455</v>
      </c>
      <c r="O458" s="113"/>
      <c r="P458" s="112"/>
      <c r="Q458" s="112"/>
      <c r="R458" s="112"/>
      <c r="S458" s="114"/>
      <c r="T458" s="92">
        <f t="shared" si="32"/>
        <v>0</v>
      </c>
      <c r="U458" s="112"/>
      <c r="V458" s="114"/>
      <c r="W458" s="92">
        <f t="shared" si="33"/>
        <v>0</v>
      </c>
      <c r="X458" s="92">
        <f t="shared" si="34"/>
        <v>0</v>
      </c>
      <c r="Y458" s="92">
        <f t="shared" si="35"/>
        <v>0</v>
      </c>
      <c r="Z458" s="93"/>
      <c r="AA458" s="94"/>
      <c r="AB458" s="109"/>
      <c r="AC458" s="109"/>
      <c r="AD458" s="109"/>
      <c r="AE458" s="100"/>
    </row>
    <row r="459" spans="1:31" s="97" customFormat="1" ht="20.149999999999999" customHeight="1" x14ac:dyDescent="0.3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07">
        <v>456</v>
      </c>
      <c r="O459" s="113"/>
      <c r="P459" s="112"/>
      <c r="Q459" s="112"/>
      <c r="R459" s="112"/>
      <c r="S459" s="114"/>
      <c r="T459" s="92">
        <f t="shared" si="32"/>
        <v>0</v>
      </c>
      <c r="U459" s="112"/>
      <c r="V459" s="114"/>
      <c r="W459" s="92">
        <f t="shared" si="33"/>
        <v>0</v>
      </c>
      <c r="X459" s="92">
        <f t="shared" si="34"/>
        <v>0</v>
      </c>
      <c r="Y459" s="92">
        <f t="shared" si="35"/>
        <v>0</v>
      </c>
      <c r="Z459" s="93"/>
      <c r="AA459" s="94"/>
      <c r="AB459" s="109"/>
      <c r="AC459" s="109"/>
      <c r="AD459" s="109"/>
      <c r="AE459" s="100"/>
    </row>
    <row r="460" spans="1:31" s="97" customFormat="1" ht="20.149999999999999" customHeight="1" x14ac:dyDescent="0.3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07">
        <v>457</v>
      </c>
      <c r="O460" s="113"/>
      <c r="P460" s="112"/>
      <c r="Q460" s="112"/>
      <c r="R460" s="112"/>
      <c r="S460" s="114"/>
      <c r="T460" s="92">
        <f t="shared" si="32"/>
        <v>0</v>
      </c>
      <c r="U460" s="112"/>
      <c r="V460" s="114"/>
      <c r="W460" s="92">
        <f t="shared" si="33"/>
        <v>0</v>
      </c>
      <c r="X460" s="92">
        <f t="shared" si="34"/>
        <v>0</v>
      </c>
      <c r="Y460" s="92">
        <f t="shared" si="35"/>
        <v>0</v>
      </c>
      <c r="Z460" s="93"/>
      <c r="AA460" s="94"/>
      <c r="AB460" s="109"/>
      <c r="AC460" s="109"/>
      <c r="AD460" s="109"/>
      <c r="AE460" s="100"/>
    </row>
    <row r="461" spans="1:31" s="97" customFormat="1" ht="20.149999999999999" customHeight="1" x14ac:dyDescent="0.3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07">
        <v>458</v>
      </c>
      <c r="O461" s="113"/>
      <c r="P461" s="112"/>
      <c r="Q461" s="112"/>
      <c r="R461" s="112"/>
      <c r="S461" s="114"/>
      <c r="T461" s="92">
        <f t="shared" si="32"/>
        <v>0</v>
      </c>
      <c r="U461" s="112"/>
      <c r="V461" s="114"/>
      <c r="W461" s="92">
        <f t="shared" si="33"/>
        <v>0</v>
      </c>
      <c r="X461" s="92">
        <f t="shared" si="34"/>
        <v>0</v>
      </c>
      <c r="Y461" s="92">
        <f t="shared" si="35"/>
        <v>0</v>
      </c>
      <c r="Z461" s="93"/>
      <c r="AA461" s="94"/>
      <c r="AB461" s="109"/>
      <c r="AC461" s="109"/>
      <c r="AD461" s="109"/>
      <c r="AE461" s="100"/>
    </row>
    <row r="462" spans="1:31" s="97" customFormat="1" ht="20.149999999999999" customHeight="1" x14ac:dyDescent="0.3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07">
        <v>459</v>
      </c>
      <c r="O462" s="113"/>
      <c r="P462" s="112"/>
      <c r="Q462" s="112"/>
      <c r="R462" s="112"/>
      <c r="S462" s="114"/>
      <c r="T462" s="92">
        <f t="shared" si="32"/>
        <v>0</v>
      </c>
      <c r="U462" s="112"/>
      <c r="V462" s="114"/>
      <c r="W462" s="92">
        <f t="shared" si="33"/>
        <v>0</v>
      </c>
      <c r="X462" s="92">
        <f t="shared" si="34"/>
        <v>0</v>
      </c>
      <c r="Y462" s="92">
        <f t="shared" si="35"/>
        <v>0</v>
      </c>
      <c r="Z462" s="93"/>
      <c r="AA462" s="94"/>
      <c r="AB462" s="109"/>
      <c r="AC462" s="109"/>
      <c r="AD462" s="109"/>
      <c r="AE462" s="100"/>
    </row>
    <row r="463" spans="1:31" s="97" customFormat="1" ht="20.149999999999999" customHeight="1" x14ac:dyDescent="0.3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07">
        <v>460</v>
      </c>
      <c r="O463" s="113"/>
      <c r="P463" s="112"/>
      <c r="Q463" s="112"/>
      <c r="R463" s="112"/>
      <c r="S463" s="114"/>
      <c r="T463" s="92">
        <f t="shared" si="32"/>
        <v>0</v>
      </c>
      <c r="U463" s="112"/>
      <c r="V463" s="114"/>
      <c r="W463" s="92">
        <f t="shared" si="33"/>
        <v>0</v>
      </c>
      <c r="X463" s="92">
        <f t="shared" si="34"/>
        <v>0</v>
      </c>
      <c r="Y463" s="92">
        <f t="shared" si="35"/>
        <v>0</v>
      </c>
      <c r="Z463" s="93"/>
      <c r="AA463" s="94"/>
      <c r="AB463" s="109"/>
      <c r="AC463" s="109"/>
      <c r="AD463" s="109"/>
      <c r="AE463" s="100"/>
    </row>
    <row r="464" spans="1:31" s="97" customFormat="1" ht="20.149999999999999" customHeight="1" x14ac:dyDescent="0.3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07">
        <v>461</v>
      </c>
      <c r="O464" s="113"/>
      <c r="P464" s="112"/>
      <c r="Q464" s="112"/>
      <c r="R464" s="112"/>
      <c r="S464" s="114"/>
      <c r="T464" s="92">
        <f t="shared" si="32"/>
        <v>0</v>
      </c>
      <c r="U464" s="112"/>
      <c r="V464" s="114"/>
      <c r="W464" s="92">
        <f t="shared" si="33"/>
        <v>0</v>
      </c>
      <c r="X464" s="92">
        <f t="shared" si="34"/>
        <v>0</v>
      </c>
      <c r="Y464" s="92">
        <f t="shared" si="35"/>
        <v>0</v>
      </c>
      <c r="Z464" s="93"/>
      <c r="AA464" s="94"/>
      <c r="AB464" s="109"/>
      <c r="AC464" s="109"/>
      <c r="AD464" s="109"/>
      <c r="AE464" s="100"/>
    </row>
    <row r="465" spans="1:31" s="97" customFormat="1" ht="20.149999999999999" customHeight="1" x14ac:dyDescent="0.3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07">
        <v>462</v>
      </c>
      <c r="O465" s="113"/>
      <c r="P465" s="112"/>
      <c r="Q465" s="112"/>
      <c r="R465" s="112"/>
      <c r="S465" s="114"/>
      <c r="T465" s="92">
        <f t="shared" si="32"/>
        <v>0</v>
      </c>
      <c r="U465" s="112"/>
      <c r="V465" s="114"/>
      <c r="W465" s="92">
        <f t="shared" si="33"/>
        <v>0</v>
      </c>
      <c r="X465" s="92">
        <f t="shared" si="34"/>
        <v>0</v>
      </c>
      <c r="Y465" s="92">
        <f t="shared" si="35"/>
        <v>0</v>
      </c>
      <c r="Z465" s="93"/>
      <c r="AA465" s="94"/>
      <c r="AB465" s="109"/>
      <c r="AC465" s="109"/>
      <c r="AD465" s="109"/>
      <c r="AE465" s="100"/>
    </row>
    <row r="466" spans="1:31" s="97" customFormat="1" ht="20.149999999999999" customHeight="1" x14ac:dyDescent="0.3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07">
        <v>463</v>
      </c>
      <c r="O466" s="113"/>
      <c r="P466" s="112"/>
      <c r="Q466" s="112"/>
      <c r="R466" s="112"/>
      <c r="S466" s="114"/>
      <c r="T466" s="92">
        <f t="shared" si="32"/>
        <v>0</v>
      </c>
      <c r="U466" s="112"/>
      <c r="V466" s="114"/>
      <c r="W466" s="92">
        <f t="shared" si="33"/>
        <v>0</v>
      </c>
      <c r="X466" s="92">
        <f t="shared" si="34"/>
        <v>0</v>
      </c>
      <c r="Y466" s="92">
        <f t="shared" si="35"/>
        <v>0</v>
      </c>
      <c r="Z466" s="93"/>
      <c r="AA466" s="94"/>
      <c r="AB466" s="109"/>
      <c r="AC466" s="109"/>
      <c r="AD466" s="109"/>
      <c r="AE466" s="100"/>
    </row>
    <row r="467" spans="1:31" s="97" customFormat="1" ht="20.149999999999999" customHeight="1" x14ac:dyDescent="0.3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07">
        <v>464</v>
      </c>
      <c r="O467" s="113"/>
      <c r="P467" s="112"/>
      <c r="Q467" s="112"/>
      <c r="R467" s="112"/>
      <c r="S467" s="114"/>
      <c r="T467" s="92">
        <f t="shared" si="32"/>
        <v>0</v>
      </c>
      <c r="U467" s="112"/>
      <c r="V467" s="114"/>
      <c r="W467" s="92">
        <f t="shared" si="33"/>
        <v>0</v>
      </c>
      <c r="X467" s="92">
        <f t="shared" si="34"/>
        <v>0</v>
      </c>
      <c r="Y467" s="92">
        <f t="shared" si="35"/>
        <v>0</v>
      </c>
      <c r="Z467" s="93"/>
      <c r="AA467" s="94"/>
      <c r="AB467" s="109"/>
      <c r="AC467" s="109"/>
      <c r="AD467" s="109"/>
      <c r="AE467" s="100"/>
    </row>
    <row r="468" spans="1:31" s="97" customFormat="1" ht="20.149999999999999" customHeight="1" x14ac:dyDescent="0.3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07">
        <v>465</v>
      </c>
      <c r="O468" s="113"/>
      <c r="P468" s="112"/>
      <c r="Q468" s="112"/>
      <c r="R468" s="112"/>
      <c r="S468" s="114"/>
      <c r="T468" s="92">
        <f t="shared" si="32"/>
        <v>0</v>
      </c>
      <c r="U468" s="112"/>
      <c r="V468" s="114"/>
      <c r="W468" s="92">
        <f t="shared" si="33"/>
        <v>0</v>
      </c>
      <c r="X468" s="92">
        <f t="shared" si="34"/>
        <v>0</v>
      </c>
      <c r="Y468" s="92">
        <f t="shared" si="35"/>
        <v>0</v>
      </c>
      <c r="Z468" s="93"/>
      <c r="AA468" s="94"/>
      <c r="AB468" s="109"/>
      <c r="AC468" s="109"/>
      <c r="AD468" s="109"/>
      <c r="AE468" s="100"/>
    </row>
    <row r="469" spans="1:31" s="97" customFormat="1" ht="20.149999999999999" customHeight="1" x14ac:dyDescent="0.3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07">
        <v>466</v>
      </c>
      <c r="O469" s="113"/>
      <c r="P469" s="112"/>
      <c r="Q469" s="112"/>
      <c r="R469" s="112"/>
      <c r="S469" s="114"/>
      <c r="T469" s="92">
        <f t="shared" si="32"/>
        <v>0</v>
      </c>
      <c r="U469" s="112"/>
      <c r="V469" s="114"/>
      <c r="W469" s="92">
        <f t="shared" si="33"/>
        <v>0</v>
      </c>
      <c r="X469" s="92">
        <f t="shared" si="34"/>
        <v>0</v>
      </c>
      <c r="Y469" s="92">
        <f t="shared" si="35"/>
        <v>0</v>
      </c>
      <c r="Z469" s="93"/>
      <c r="AA469" s="94"/>
      <c r="AB469" s="109"/>
      <c r="AC469" s="109"/>
      <c r="AD469" s="109"/>
      <c r="AE469" s="100"/>
    </row>
    <row r="470" spans="1:31" s="97" customFormat="1" ht="20.149999999999999" customHeight="1" x14ac:dyDescent="0.3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07">
        <v>467</v>
      </c>
      <c r="O470" s="113"/>
      <c r="P470" s="112"/>
      <c r="Q470" s="112"/>
      <c r="R470" s="112"/>
      <c r="S470" s="114"/>
      <c r="T470" s="92">
        <f t="shared" si="32"/>
        <v>0</v>
      </c>
      <c r="U470" s="112"/>
      <c r="V470" s="114"/>
      <c r="W470" s="92">
        <f t="shared" si="33"/>
        <v>0</v>
      </c>
      <c r="X470" s="92">
        <f t="shared" si="34"/>
        <v>0</v>
      </c>
      <c r="Y470" s="92">
        <f t="shared" si="35"/>
        <v>0</v>
      </c>
      <c r="Z470" s="93"/>
      <c r="AA470" s="94"/>
      <c r="AB470" s="109"/>
      <c r="AC470" s="109"/>
      <c r="AD470" s="109"/>
      <c r="AE470" s="100"/>
    </row>
    <row r="471" spans="1:31" s="97" customFormat="1" ht="20.149999999999999" customHeight="1" x14ac:dyDescent="0.3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07">
        <v>468</v>
      </c>
      <c r="O471" s="113"/>
      <c r="P471" s="112"/>
      <c r="Q471" s="112"/>
      <c r="R471" s="112"/>
      <c r="S471" s="114"/>
      <c r="T471" s="92">
        <f t="shared" si="32"/>
        <v>0</v>
      </c>
      <c r="U471" s="112"/>
      <c r="V471" s="114"/>
      <c r="W471" s="92">
        <f t="shared" si="33"/>
        <v>0</v>
      </c>
      <c r="X471" s="92">
        <f t="shared" si="34"/>
        <v>0</v>
      </c>
      <c r="Y471" s="92">
        <f t="shared" si="35"/>
        <v>0</v>
      </c>
      <c r="Z471" s="93"/>
      <c r="AA471" s="94"/>
      <c r="AB471" s="109"/>
      <c r="AC471" s="109"/>
      <c r="AD471" s="109"/>
      <c r="AE471" s="100"/>
    </row>
    <row r="472" spans="1:31" s="97" customFormat="1" ht="20.149999999999999" customHeight="1" x14ac:dyDescent="0.3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07">
        <v>469</v>
      </c>
      <c r="O472" s="113"/>
      <c r="P472" s="112"/>
      <c r="Q472" s="112"/>
      <c r="R472" s="112"/>
      <c r="S472" s="114"/>
      <c r="T472" s="92">
        <f t="shared" si="32"/>
        <v>0</v>
      </c>
      <c r="U472" s="112"/>
      <c r="V472" s="114"/>
      <c r="W472" s="92">
        <f t="shared" si="33"/>
        <v>0</v>
      </c>
      <c r="X472" s="92">
        <f t="shared" si="34"/>
        <v>0</v>
      </c>
      <c r="Y472" s="92">
        <f t="shared" si="35"/>
        <v>0</v>
      </c>
      <c r="Z472" s="93"/>
      <c r="AA472" s="94"/>
      <c r="AB472" s="109"/>
      <c r="AC472" s="109"/>
      <c r="AD472" s="109"/>
      <c r="AE472" s="100"/>
    </row>
    <row r="473" spans="1:31" s="97" customFormat="1" ht="20.149999999999999" customHeight="1" x14ac:dyDescent="0.3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07">
        <v>470</v>
      </c>
      <c r="O473" s="113"/>
      <c r="P473" s="112"/>
      <c r="Q473" s="112"/>
      <c r="R473" s="112"/>
      <c r="S473" s="114"/>
      <c r="T473" s="92">
        <f t="shared" si="32"/>
        <v>0</v>
      </c>
      <c r="U473" s="112"/>
      <c r="V473" s="114"/>
      <c r="W473" s="92">
        <f t="shared" si="33"/>
        <v>0</v>
      </c>
      <c r="X473" s="92">
        <f t="shared" si="34"/>
        <v>0</v>
      </c>
      <c r="Y473" s="92">
        <f t="shared" si="35"/>
        <v>0</v>
      </c>
      <c r="Z473" s="93"/>
      <c r="AA473" s="94"/>
      <c r="AB473" s="109"/>
      <c r="AC473" s="109"/>
      <c r="AD473" s="109"/>
      <c r="AE473" s="100"/>
    </row>
    <row r="474" spans="1:31" s="97" customFormat="1" ht="20.149999999999999" customHeight="1" x14ac:dyDescent="0.3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07">
        <v>471</v>
      </c>
      <c r="O474" s="113"/>
      <c r="P474" s="112"/>
      <c r="Q474" s="112"/>
      <c r="R474" s="112"/>
      <c r="S474" s="114"/>
      <c r="T474" s="92">
        <f t="shared" si="32"/>
        <v>0</v>
      </c>
      <c r="U474" s="112"/>
      <c r="V474" s="114"/>
      <c r="W474" s="92">
        <f t="shared" si="33"/>
        <v>0</v>
      </c>
      <c r="X474" s="92">
        <f t="shared" si="34"/>
        <v>0</v>
      </c>
      <c r="Y474" s="92">
        <f t="shared" si="35"/>
        <v>0</v>
      </c>
      <c r="Z474" s="93"/>
      <c r="AA474" s="94"/>
      <c r="AB474" s="109"/>
      <c r="AC474" s="109"/>
      <c r="AD474" s="109"/>
      <c r="AE474" s="100"/>
    </row>
    <row r="475" spans="1:31" s="97" customFormat="1" ht="20.149999999999999" customHeight="1" x14ac:dyDescent="0.3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07">
        <v>472</v>
      </c>
      <c r="O475" s="113"/>
      <c r="P475" s="112"/>
      <c r="Q475" s="112"/>
      <c r="R475" s="112"/>
      <c r="S475" s="114"/>
      <c r="T475" s="92">
        <f t="shared" si="32"/>
        <v>0</v>
      </c>
      <c r="U475" s="112"/>
      <c r="V475" s="114"/>
      <c r="W475" s="92">
        <f t="shared" si="33"/>
        <v>0</v>
      </c>
      <c r="X475" s="92">
        <f t="shared" si="34"/>
        <v>0</v>
      </c>
      <c r="Y475" s="92">
        <f t="shared" si="35"/>
        <v>0</v>
      </c>
      <c r="Z475" s="93"/>
      <c r="AA475" s="94"/>
      <c r="AB475" s="109"/>
      <c r="AC475" s="109"/>
      <c r="AD475" s="109"/>
      <c r="AE475" s="100"/>
    </row>
    <row r="476" spans="1:31" s="97" customFormat="1" ht="20.149999999999999" customHeight="1" x14ac:dyDescent="0.3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07">
        <v>473</v>
      </c>
      <c r="O476" s="113"/>
      <c r="P476" s="112"/>
      <c r="Q476" s="112"/>
      <c r="R476" s="112"/>
      <c r="S476" s="114"/>
      <c r="T476" s="92">
        <f t="shared" si="32"/>
        <v>0</v>
      </c>
      <c r="U476" s="112"/>
      <c r="V476" s="114"/>
      <c r="W476" s="92">
        <f t="shared" si="33"/>
        <v>0</v>
      </c>
      <c r="X476" s="92">
        <f t="shared" si="34"/>
        <v>0</v>
      </c>
      <c r="Y476" s="92">
        <f t="shared" si="35"/>
        <v>0</v>
      </c>
      <c r="Z476" s="93"/>
      <c r="AA476" s="94"/>
      <c r="AB476" s="109"/>
      <c r="AC476" s="109"/>
      <c r="AD476" s="109"/>
      <c r="AE476" s="100"/>
    </row>
    <row r="477" spans="1:31" s="97" customFormat="1" ht="20.149999999999999" customHeight="1" x14ac:dyDescent="0.3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07">
        <v>474</v>
      </c>
      <c r="O477" s="113"/>
      <c r="P477" s="112"/>
      <c r="Q477" s="112"/>
      <c r="R477" s="112"/>
      <c r="S477" s="114"/>
      <c r="T477" s="92">
        <f t="shared" si="32"/>
        <v>0</v>
      </c>
      <c r="U477" s="112"/>
      <c r="V477" s="114"/>
      <c r="W477" s="92">
        <f t="shared" si="33"/>
        <v>0</v>
      </c>
      <c r="X477" s="92">
        <f t="shared" si="34"/>
        <v>0</v>
      </c>
      <c r="Y477" s="92">
        <f t="shared" si="35"/>
        <v>0</v>
      </c>
      <c r="Z477" s="93"/>
      <c r="AA477" s="94"/>
      <c r="AB477" s="109"/>
      <c r="AC477" s="109"/>
      <c r="AD477" s="109"/>
      <c r="AE477" s="100"/>
    </row>
    <row r="478" spans="1:31" s="97" customFormat="1" ht="20.149999999999999" customHeight="1" x14ac:dyDescent="0.3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07">
        <v>475</v>
      </c>
      <c r="O478" s="113"/>
      <c r="P478" s="112"/>
      <c r="Q478" s="112"/>
      <c r="R478" s="112"/>
      <c r="S478" s="114"/>
      <c r="T478" s="92">
        <f t="shared" si="32"/>
        <v>0</v>
      </c>
      <c r="U478" s="112"/>
      <c r="V478" s="114"/>
      <c r="W478" s="92">
        <f t="shared" si="33"/>
        <v>0</v>
      </c>
      <c r="X478" s="92">
        <f t="shared" si="34"/>
        <v>0</v>
      </c>
      <c r="Y478" s="92">
        <f t="shared" si="35"/>
        <v>0</v>
      </c>
      <c r="Z478" s="93"/>
      <c r="AA478" s="94"/>
      <c r="AB478" s="109"/>
      <c r="AC478" s="109"/>
      <c r="AD478" s="109"/>
      <c r="AE478" s="100"/>
    </row>
    <row r="479" spans="1:31" s="97" customFormat="1" ht="20.149999999999999" customHeight="1" x14ac:dyDescent="0.3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07">
        <v>476</v>
      </c>
      <c r="O479" s="113"/>
      <c r="P479" s="112"/>
      <c r="Q479" s="112"/>
      <c r="R479" s="112"/>
      <c r="S479" s="114"/>
      <c r="T479" s="92">
        <f t="shared" si="32"/>
        <v>0</v>
      </c>
      <c r="U479" s="112"/>
      <c r="V479" s="114"/>
      <c r="W479" s="92">
        <f t="shared" si="33"/>
        <v>0</v>
      </c>
      <c r="X479" s="92">
        <f t="shared" si="34"/>
        <v>0</v>
      </c>
      <c r="Y479" s="92">
        <f t="shared" si="35"/>
        <v>0</v>
      </c>
      <c r="Z479" s="93"/>
      <c r="AA479" s="94"/>
      <c r="AB479" s="109"/>
      <c r="AC479" s="109"/>
      <c r="AD479" s="109"/>
      <c r="AE479" s="100"/>
    </row>
    <row r="480" spans="1:31" s="97" customFormat="1" ht="20.149999999999999" customHeight="1" x14ac:dyDescent="0.3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07">
        <v>477</v>
      </c>
      <c r="O480" s="113"/>
      <c r="P480" s="112"/>
      <c r="Q480" s="112"/>
      <c r="R480" s="112"/>
      <c r="S480" s="114"/>
      <c r="T480" s="92">
        <f t="shared" si="32"/>
        <v>0</v>
      </c>
      <c r="U480" s="112"/>
      <c r="V480" s="114"/>
      <c r="W480" s="92">
        <f t="shared" si="33"/>
        <v>0</v>
      </c>
      <c r="X480" s="92">
        <f t="shared" si="34"/>
        <v>0</v>
      </c>
      <c r="Y480" s="92">
        <f t="shared" si="35"/>
        <v>0</v>
      </c>
      <c r="Z480" s="93"/>
      <c r="AA480" s="94"/>
      <c r="AB480" s="109"/>
      <c r="AC480" s="109"/>
      <c r="AD480" s="109"/>
      <c r="AE480" s="100"/>
    </row>
    <row r="481" spans="1:31" s="97" customFormat="1" ht="20.149999999999999" customHeight="1" x14ac:dyDescent="0.3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07">
        <v>478</v>
      </c>
      <c r="O481" s="113"/>
      <c r="P481" s="112"/>
      <c r="Q481" s="112"/>
      <c r="R481" s="112"/>
      <c r="S481" s="114"/>
      <c r="T481" s="92">
        <f t="shared" si="32"/>
        <v>0</v>
      </c>
      <c r="U481" s="112"/>
      <c r="V481" s="114"/>
      <c r="W481" s="92">
        <f t="shared" si="33"/>
        <v>0</v>
      </c>
      <c r="X481" s="92">
        <f t="shared" si="34"/>
        <v>0</v>
      </c>
      <c r="Y481" s="92">
        <f t="shared" si="35"/>
        <v>0</v>
      </c>
      <c r="Z481" s="93"/>
      <c r="AA481" s="94"/>
      <c r="AB481" s="109"/>
      <c r="AC481" s="109"/>
      <c r="AD481" s="109"/>
      <c r="AE481" s="100"/>
    </row>
    <row r="482" spans="1:31" s="97" customFormat="1" ht="20.149999999999999" customHeight="1" x14ac:dyDescent="0.3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07">
        <v>479</v>
      </c>
      <c r="O482" s="113"/>
      <c r="P482" s="112"/>
      <c r="Q482" s="112"/>
      <c r="R482" s="112"/>
      <c r="S482" s="114"/>
      <c r="T482" s="92">
        <f t="shared" si="32"/>
        <v>0</v>
      </c>
      <c r="U482" s="112"/>
      <c r="V482" s="114"/>
      <c r="W482" s="92">
        <f t="shared" si="33"/>
        <v>0</v>
      </c>
      <c r="X482" s="92">
        <f t="shared" si="34"/>
        <v>0</v>
      </c>
      <c r="Y482" s="92">
        <f t="shared" si="35"/>
        <v>0</v>
      </c>
      <c r="Z482" s="93"/>
      <c r="AA482" s="94"/>
      <c r="AB482" s="109"/>
      <c r="AC482" s="109"/>
      <c r="AD482" s="109"/>
      <c r="AE482" s="100"/>
    </row>
    <row r="483" spans="1:31" s="97" customFormat="1" ht="20.149999999999999" customHeight="1" x14ac:dyDescent="0.3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07">
        <v>480</v>
      </c>
      <c r="O483" s="113"/>
      <c r="P483" s="112"/>
      <c r="Q483" s="112"/>
      <c r="R483" s="112"/>
      <c r="S483" s="114"/>
      <c r="T483" s="92">
        <f t="shared" si="32"/>
        <v>0</v>
      </c>
      <c r="U483" s="112"/>
      <c r="V483" s="114"/>
      <c r="W483" s="92">
        <f t="shared" si="33"/>
        <v>0</v>
      </c>
      <c r="X483" s="92">
        <f t="shared" si="34"/>
        <v>0</v>
      </c>
      <c r="Y483" s="92">
        <f t="shared" si="35"/>
        <v>0</v>
      </c>
      <c r="Z483" s="93"/>
      <c r="AA483" s="94"/>
      <c r="AB483" s="109"/>
      <c r="AC483" s="109"/>
      <c r="AD483" s="109"/>
      <c r="AE483" s="100"/>
    </row>
    <row r="484" spans="1:31" s="97" customFormat="1" ht="20.149999999999999" customHeight="1" x14ac:dyDescent="0.3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07">
        <v>481</v>
      </c>
      <c r="O484" s="113"/>
      <c r="P484" s="112"/>
      <c r="Q484" s="112"/>
      <c r="R484" s="112"/>
      <c r="S484" s="114"/>
      <c r="T484" s="92">
        <f t="shared" si="32"/>
        <v>0</v>
      </c>
      <c r="U484" s="112"/>
      <c r="V484" s="114"/>
      <c r="W484" s="92">
        <f t="shared" si="33"/>
        <v>0</v>
      </c>
      <c r="X484" s="92">
        <f t="shared" si="34"/>
        <v>0</v>
      </c>
      <c r="Y484" s="92">
        <f t="shared" si="35"/>
        <v>0</v>
      </c>
      <c r="Z484" s="93"/>
      <c r="AA484" s="94"/>
      <c r="AB484" s="109"/>
      <c r="AC484" s="109"/>
      <c r="AD484" s="109"/>
      <c r="AE484" s="100"/>
    </row>
    <row r="485" spans="1:31" s="97" customFormat="1" ht="20.149999999999999" customHeight="1" x14ac:dyDescent="0.3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07">
        <v>482</v>
      </c>
      <c r="O485" s="113"/>
      <c r="P485" s="112"/>
      <c r="Q485" s="112"/>
      <c r="R485" s="112"/>
      <c r="S485" s="114"/>
      <c r="T485" s="92">
        <f t="shared" si="32"/>
        <v>0</v>
      </c>
      <c r="U485" s="112"/>
      <c r="V485" s="114"/>
      <c r="W485" s="92">
        <f t="shared" si="33"/>
        <v>0</v>
      </c>
      <c r="X485" s="92">
        <f t="shared" si="34"/>
        <v>0</v>
      </c>
      <c r="Y485" s="92">
        <f t="shared" si="35"/>
        <v>0</v>
      </c>
      <c r="Z485" s="93"/>
      <c r="AA485" s="94"/>
      <c r="AB485" s="109"/>
      <c r="AC485" s="109"/>
      <c r="AD485" s="109"/>
      <c r="AE485" s="100"/>
    </row>
    <row r="486" spans="1:31" s="97" customFormat="1" ht="20.149999999999999" customHeight="1" x14ac:dyDescent="0.3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07">
        <v>483</v>
      </c>
      <c r="O486" s="113"/>
      <c r="P486" s="112"/>
      <c r="Q486" s="112"/>
      <c r="R486" s="112"/>
      <c r="S486" s="114"/>
      <c r="T486" s="92">
        <f t="shared" si="32"/>
        <v>0</v>
      </c>
      <c r="U486" s="112"/>
      <c r="V486" s="114"/>
      <c r="W486" s="92">
        <f t="shared" si="33"/>
        <v>0</v>
      </c>
      <c r="X486" s="92">
        <f t="shared" si="34"/>
        <v>0</v>
      </c>
      <c r="Y486" s="92">
        <f t="shared" si="35"/>
        <v>0</v>
      </c>
      <c r="Z486" s="93"/>
      <c r="AA486" s="94"/>
      <c r="AB486" s="109"/>
      <c r="AC486" s="109"/>
      <c r="AD486" s="109"/>
      <c r="AE486" s="100"/>
    </row>
    <row r="487" spans="1:31" s="97" customFormat="1" ht="20.149999999999999" customHeight="1" x14ac:dyDescent="0.3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07">
        <v>484</v>
      </c>
      <c r="O487" s="113"/>
      <c r="P487" s="112"/>
      <c r="Q487" s="112"/>
      <c r="R487" s="112"/>
      <c r="S487" s="114"/>
      <c r="T487" s="92">
        <f t="shared" si="32"/>
        <v>0</v>
      </c>
      <c r="U487" s="112"/>
      <c r="V487" s="114"/>
      <c r="W487" s="92">
        <f t="shared" si="33"/>
        <v>0</v>
      </c>
      <c r="X487" s="92">
        <f t="shared" si="34"/>
        <v>0</v>
      </c>
      <c r="Y487" s="92">
        <f t="shared" si="35"/>
        <v>0</v>
      </c>
      <c r="Z487" s="93"/>
      <c r="AA487" s="94"/>
      <c r="AB487" s="109"/>
      <c r="AC487" s="109"/>
      <c r="AD487" s="109"/>
      <c r="AE487" s="100"/>
    </row>
    <row r="488" spans="1:31" s="97" customFormat="1" ht="20.149999999999999" customHeight="1" x14ac:dyDescent="0.3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07">
        <v>485</v>
      </c>
      <c r="O488" s="113"/>
      <c r="P488" s="112"/>
      <c r="Q488" s="112"/>
      <c r="R488" s="112"/>
      <c r="S488" s="114"/>
      <c r="T488" s="92">
        <f t="shared" si="32"/>
        <v>0</v>
      </c>
      <c r="U488" s="112"/>
      <c r="V488" s="114"/>
      <c r="W488" s="92">
        <f t="shared" si="33"/>
        <v>0</v>
      </c>
      <c r="X488" s="92">
        <f t="shared" si="34"/>
        <v>0</v>
      </c>
      <c r="Y488" s="92">
        <f t="shared" si="35"/>
        <v>0</v>
      </c>
      <c r="Z488" s="93"/>
      <c r="AA488" s="94"/>
      <c r="AB488" s="109"/>
      <c r="AC488" s="109"/>
      <c r="AD488" s="109"/>
      <c r="AE488" s="100"/>
    </row>
    <row r="489" spans="1:31" s="97" customFormat="1" ht="20.149999999999999" customHeight="1" x14ac:dyDescent="0.3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07">
        <v>486</v>
      </c>
      <c r="O489" s="113"/>
      <c r="P489" s="112"/>
      <c r="Q489" s="112"/>
      <c r="R489" s="112"/>
      <c r="S489" s="114"/>
      <c r="T489" s="92">
        <f t="shared" si="32"/>
        <v>0</v>
      </c>
      <c r="U489" s="112"/>
      <c r="V489" s="114"/>
      <c r="W489" s="92">
        <f t="shared" si="33"/>
        <v>0</v>
      </c>
      <c r="X489" s="92">
        <f t="shared" si="34"/>
        <v>0</v>
      </c>
      <c r="Y489" s="92">
        <f t="shared" si="35"/>
        <v>0</v>
      </c>
      <c r="Z489" s="93"/>
      <c r="AA489" s="94"/>
      <c r="AB489" s="109"/>
      <c r="AC489" s="109"/>
      <c r="AD489" s="109"/>
      <c r="AE489" s="100"/>
    </row>
    <row r="490" spans="1:31" s="97" customFormat="1" ht="20.149999999999999" customHeight="1" x14ac:dyDescent="0.3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07">
        <v>487</v>
      </c>
      <c r="O490" s="113"/>
      <c r="P490" s="112"/>
      <c r="Q490" s="112"/>
      <c r="R490" s="112"/>
      <c r="S490" s="114"/>
      <c r="T490" s="92">
        <f t="shared" si="32"/>
        <v>0</v>
      </c>
      <c r="U490" s="112"/>
      <c r="V490" s="114"/>
      <c r="W490" s="92">
        <f t="shared" si="33"/>
        <v>0</v>
      </c>
      <c r="X490" s="92">
        <f t="shared" si="34"/>
        <v>0</v>
      </c>
      <c r="Y490" s="92">
        <f t="shared" si="35"/>
        <v>0</v>
      </c>
      <c r="Z490" s="93"/>
      <c r="AA490" s="94"/>
      <c r="AB490" s="109"/>
      <c r="AC490" s="109"/>
      <c r="AD490" s="109"/>
      <c r="AE490" s="100"/>
    </row>
    <row r="491" spans="1:31" s="97" customFormat="1" ht="20.149999999999999" customHeight="1" x14ac:dyDescent="0.3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07">
        <v>488</v>
      </c>
      <c r="O491" s="113"/>
      <c r="P491" s="112"/>
      <c r="Q491" s="112"/>
      <c r="R491" s="112"/>
      <c r="S491" s="114"/>
      <c r="T491" s="92">
        <f t="shared" si="32"/>
        <v>0</v>
      </c>
      <c r="U491" s="112"/>
      <c r="V491" s="114"/>
      <c r="W491" s="92">
        <f t="shared" si="33"/>
        <v>0</v>
      </c>
      <c r="X491" s="92">
        <f t="shared" si="34"/>
        <v>0</v>
      </c>
      <c r="Y491" s="92">
        <f t="shared" si="35"/>
        <v>0</v>
      </c>
      <c r="Z491" s="93"/>
      <c r="AA491" s="94"/>
      <c r="AB491" s="109"/>
      <c r="AC491" s="109"/>
      <c r="AD491" s="109"/>
      <c r="AE491" s="100"/>
    </row>
    <row r="492" spans="1:31" s="97" customFormat="1" ht="20.149999999999999" customHeight="1" x14ac:dyDescent="0.3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07">
        <v>489</v>
      </c>
      <c r="O492" s="113"/>
      <c r="P492" s="112"/>
      <c r="Q492" s="112"/>
      <c r="R492" s="112"/>
      <c r="S492" s="114"/>
      <c r="T492" s="92">
        <f t="shared" si="32"/>
        <v>0</v>
      </c>
      <c r="U492" s="112"/>
      <c r="V492" s="114"/>
      <c r="W492" s="92">
        <f t="shared" si="33"/>
        <v>0</v>
      </c>
      <c r="X492" s="92">
        <f t="shared" si="34"/>
        <v>0</v>
      </c>
      <c r="Y492" s="92">
        <f t="shared" si="35"/>
        <v>0</v>
      </c>
      <c r="Z492" s="93"/>
      <c r="AA492" s="94"/>
      <c r="AB492" s="109"/>
      <c r="AC492" s="109"/>
      <c r="AD492" s="109"/>
      <c r="AE492" s="100"/>
    </row>
    <row r="493" spans="1:31" s="97" customFormat="1" ht="20.149999999999999" customHeight="1" x14ac:dyDescent="0.3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07">
        <v>490</v>
      </c>
      <c r="O493" s="113"/>
      <c r="P493" s="112"/>
      <c r="Q493" s="112"/>
      <c r="R493" s="112"/>
      <c r="S493" s="114"/>
      <c r="T493" s="92">
        <f t="shared" si="32"/>
        <v>0</v>
      </c>
      <c r="U493" s="112"/>
      <c r="V493" s="114"/>
      <c r="W493" s="92">
        <f t="shared" si="33"/>
        <v>0</v>
      </c>
      <c r="X493" s="92">
        <f t="shared" si="34"/>
        <v>0</v>
      </c>
      <c r="Y493" s="92">
        <f t="shared" si="35"/>
        <v>0</v>
      </c>
      <c r="Z493" s="93"/>
      <c r="AA493" s="94"/>
      <c r="AB493" s="109"/>
      <c r="AC493" s="109"/>
      <c r="AD493" s="109"/>
      <c r="AE493" s="100"/>
    </row>
    <row r="494" spans="1:31" s="97" customFormat="1" ht="20.149999999999999" customHeight="1" x14ac:dyDescent="0.3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07">
        <v>491</v>
      </c>
      <c r="O494" s="113"/>
      <c r="P494" s="112"/>
      <c r="Q494" s="112"/>
      <c r="R494" s="112"/>
      <c r="S494" s="114"/>
      <c r="T494" s="92">
        <f t="shared" si="32"/>
        <v>0</v>
      </c>
      <c r="U494" s="112"/>
      <c r="V494" s="114"/>
      <c r="W494" s="92">
        <f t="shared" si="33"/>
        <v>0</v>
      </c>
      <c r="X494" s="92">
        <f t="shared" si="34"/>
        <v>0</v>
      </c>
      <c r="Y494" s="92">
        <f t="shared" si="35"/>
        <v>0</v>
      </c>
      <c r="Z494" s="93"/>
      <c r="AA494" s="94"/>
      <c r="AB494" s="109"/>
      <c r="AC494" s="109"/>
      <c r="AD494" s="109"/>
      <c r="AE494" s="100"/>
    </row>
    <row r="495" spans="1:31" s="97" customFormat="1" ht="20.149999999999999" customHeight="1" x14ac:dyDescent="0.3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07">
        <v>492</v>
      </c>
      <c r="O495" s="113"/>
      <c r="P495" s="112"/>
      <c r="Q495" s="112"/>
      <c r="R495" s="112"/>
      <c r="S495" s="114"/>
      <c r="T495" s="92">
        <f t="shared" si="32"/>
        <v>0</v>
      </c>
      <c r="U495" s="112"/>
      <c r="V495" s="114"/>
      <c r="W495" s="92">
        <f t="shared" si="33"/>
        <v>0</v>
      </c>
      <c r="X495" s="92">
        <f t="shared" si="34"/>
        <v>0</v>
      </c>
      <c r="Y495" s="92">
        <f t="shared" si="35"/>
        <v>0</v>
      </c>
      <c r="Z495" s="93"/>
      <c r="AA495" s="94"/>
      <c r="AB495" s="109"/>
      <c r="AC495" s="109"/>
      <c r="AD495" s="109"/>
      <c r="AE495" s="100"/>
    </row>
    <row r="496" spans="1:31" s="97" customFormat="1" ht="20.149999999999999" customHeight="1" x14ac:dyDescent="0.3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07">
        <v>493</v>
      </c>
      <c r="O496" s="113"/>
      <c r="P496" s="112"/>
      <c r="Q496" s="112"/>
      <c r="R496" s="112"/>
      <c r="S496" s="114"/>
      <c r="T496" s="92">
        <f t="shared" si="32"/>
        <v>0</v>
      </c>
      <c r="U496" s="112"/>
      <c r="V496" s="114"/>
      <c r="W496" s="92">
        <f t="shared" si="33"/>
        <v>0</v>
      </c>
      <c r="X496" s="92">
        <f t="shared" si="34"/>
        <v>0</v>
      </c>
      <c r="Y496" s="92">
        <f t="shared" si="35"/>
        <v>0</v>
      </c>
      <c r="Z496" s="93"/>
      <c r="AA496" s="94"/>
      <c r="AB496" s="109"/>
      <c r="AC496" s="109"/>
      <c r="AD496" s="109"/>
      <c r="AE496" s="100"/>
    </row>
    <row r="497" spans="1:31" s="97" customFormat="1" ht="20.149999999999999" customHeight="1" x14ac:dyDescent="0.3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07">
        <v>494</v>
      </c>
      <c r="O497" s="113"/>
      <c r="P497" s="112"/>
      <c r="Q497" s="112"/>
      <c r="R497" s="112"/>
      <c r="S497" s="114"/>
      <c r="T497" s="92">
        <f t="shared" si="32"/>
        <v>0</v>
      </c>
      <c r="U497" s="112"/>
      <c r="V497" s="114"/>
      <c r="W497" s="92">
        <f t="shared" si="33"/>
        <v>0</v>
      </c>
      <c r="X497" s="92">
        <f t="shared" si="34"/>
        <v>0</v>
      </c>
      <c r="Y497" s="92">
        <f t="shared" si="35"/>
        <v>0</v>
      </c>
      <c r="Z497" s="93"/>
      <c r="AA497" s="94"/>
      <c r="AB497" s="109"/>
      <c r="AC497" s="109"/>
      <c r="AD497" s="109"/>
      <c r="AE497" s="100"/>
    </row>
    <row r="498" spans="1:31" s="97" customFormat="1" ht="20.149999999999999" customHeight="1" x14ac:dyDescent="0.3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07">
        <v>495</v>
      </c>
      <c r="O498" s="113"/>
      <c r="P498" s="112"/>
      <c r="Q498" s="112"/>
      <c r="R498" s="112"/>
      <c r="S498" s="114"/>
      <c r="T498" s="92">
        <f t="shared" si="32"/>
        <v>0</v>
      </c>
      <c r="U498" s="112"/>
      <c r="V498" s="114"/>
      <c r="W498" s="92">
        <f t="shared" si="33"/>
        <v>0</v>
      </c>
      <c r="X498" s="92">
        <f t="shared" si="34"/>
        <v>0</v>
      </c>
      <c r="Y498" s="92">
        <f t="shared" si="35"/>
        <v>0</v>
      </c>
      <c r="Z498" s="93"/>
      <c r="AA498" s="94"/>
      <c r="AB498" s="109"/>
      <c r="AC498" s="109"/>
      <c r="AD498" s="109"/>
      <c r="AE498" s="100"/>
    </row>
    <row r="499" spans="1:31" s="97" customFormat="1" ht="20.149999999999999" customHeight="1" x14ac:dyDescent="0.3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07">
        <v>496</v>
      </c>
      <c r="O499" s="113"/>
      <c r="P499" s="112"/>
      <c r="Q499" s="112"/>
      <c r="R499" s="112"/>
      <c r="S499" s="114"/>
      <c r="T499" s="92">
        <f t="shared" si="32"/>
        <v>0</v>
      </c>
      <c r="U499" s="112"/>
      <c r="V499" s="114"/>
      <c r="W499" s="92">
        <f t="shared" si="33"/>
        <v>0</v>
      </c>
      <c r="X499" s="92">
        <f t="shared" si="34"/>
        <v>0</v>
      </c>
      <c r="Y499" s="92">
        <f t="shared" si="35"/>
        <v>0</v>
      </c>
      <c r="Z499" s="93"/>
      <c r="AA499" s="94"/>
      <c r="AB499" s="109"/>
      <c r="AC499" s="109"/>
      <c r="AD499" s="109"/>
      <c r="AE499" s="100"/>
    </row>
    <row r="500" spans="1:31" s="97" customFormat="1" ht="20.149999999999999" customHeight="1" x14ac:dyDescent="0.3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07">
        <v>497</v>
      </c>
      <c r="O500" s="113"/>
      <c r="P500" s="112"/>
      <c r="Q500" s="112"/>
      <c r="R500" s="112"/>
      <c r="S500" s="114"/>
      <c r="T500" s="92">
        <f t="shared" si="32"/>
        <v>0</v>
      </c>
      <c r="U500" s="112"/>
      <c r="V500" s="114"/>
      <c r="W500" s="92">
        <f t="shared" si="33"/>
        <v>0</v>
      </c>
      <c r="X500" s="92">
        <f t="shared" si="34"/>
        <v>0</v>
      </c>
      <c r="Y500" s="92">
        <f t="shared" si="35"/>
        <v>0</v>
      </c>
      <c r="Z500" s="93"/>
      <c r="AA500" s="94"/>
      <c r="AB500" s="109"/>
      <c r="AC500" s="109"/>
      <c r="AD500" s="109"/>
      <c r="AE500" s="100"/>
    </row>
    <row r="501" spans="1:31" s="97" customFormat="1" ht="20.149999999999999" customHeight="1" x14ac:dyDescent="0.3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07">
        <v>498</v>
      </c>
      <c r="O501" s="113"/>
      <c r="P501" s="112"/>
      <c r="Q501" s="112"/>
      <c r="R501" s="112"/>
      <c r="S501" s="114"/>
      <c r="T501" s="92">
        <f t="shared" si="32"/>
        <v>0</v>
      </c>
      <c r="U501" s="112"/>
      <c r="V501" s="114"/>
      <c r="W501" s="92">
        <f t="shared" si="33"/>
        <v>0</v>
      </c>
      <c r="X501" s="92">
        <f t="shared" si="34"/>
        <v>0</v>
      </c>
      <c r="Y501" s="92">
        <f t="shared" si="35"/>
        <v>0</v>
      </c>
      <c r="Z501" s="93"/>
      <c r="AA501" s="94"/>
      <c r="AB501" s="109"/>
      <c r="AC501" s="109"/>
      <c r="AD501" s="109"/>
      <c r="AE501" s="100"/>
    </row>
    <row r="502" spans="1:31" s="97" customFormat="1" ht="20.149999999999999" customHeight="1" x14ac:dyDescent="0.3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07">
        <v>499</v>
      </c>
      <c r="O502" s="113"/>
      <c r="P502" s="112"/>
      <c r="Q502" s="112"/>
      <c r="R502" s="112"/>
      <c r="S502" s="120"/>
      <c r="T502" s="92">
        <f t="shared" si="32"/>
        <v>0</v>
      </c>
      <c r="U502" s="112"/>
      <c r="V502" s="114"/>
      <c r="W502" s="92">
        <f t="shared" si="33"/>
        <v>0</v>
      </c>
      <c r="X502" s="92">
        <f t="shared" si="34"/>
        <v>0</v>
      </c>
      <c r="Y502" s="92">
        <f t="shared" si="35"/>
        <v>0</v>
      </c>
      <c r="Z502" s="93"/>
      <c r="AA502" s="94"/>
      <c r="AB502" s="109"/>
      <c r="AC502" s="109"/>
      <c r="AD502" s="109"/>
      <c r="AE502" s="100"/>
    </row>
    <row r="503" spans="1:31" s="97" customFormat="1" ht="20.149999999999999" customHeight="1" x14ac:dyDescent="0.3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07">
        <v>500</v>
      </c>
      <c r="O503" s="113"/>
      <c r="P503" s="112"/>
      <c r="Q503" s="112"/>
      <c r="R503" s="112"/>
      <c r="S503" s="120"/>
      <c r="T503" s="92">
        <f t="shared" si="32"/>
        <v>0</v>
      </c>
      <c r="U503" s="112"/>
      <c r="V503" s="114"/>
      <c r="W503" s="92">
        <f t="shared" si="33"/>
        <v>0</v>
      </c>
      <c r="X503" s="92">
        <f t="shared" si="34"/>
        <v>0</v>
      </c>
      <c r="Y503" s="92">
        <f t="shared" si="35"/>
        <v>0</v>
      </c>
      <c r="Z503" s="93"/>
      <c r="AA503" s="94"/>
      <c r="AB503" s="109"/>
      <c r="AC503" s="109"/>
      <c r="AD503" s="109"/>
      <c r="AE503" s="100"/>
    </row>
    <row r="504" spans="1:31" ht="20.149999999999999" customHeight="1" x14ac:dyDescent="0.35">
      <c r="R504" s="101"/>
      <c r="T504" s="101"/>
      <c r="U504" s="101"/>
      <c r="W504" s="101"/>
      <c r="X504" s="101"/>
      <c r="Y504" s="101"/>
      <c r="AA504" s="101"/>
    </row>
    <row r="505" spans="1:31" x14ac:dyDescent="0.35">
      <c r="R505" s="101"/>
      <c r="T505" s="101"/>
      <c r="U505" s="101"/>
      <c r="W505" s="101"/>
      <c r="X505" s="101"/>
      <c r="Y505" s="101"/>
      <c r="AA505" s="101"/>
    </row>
    <row r="506" spans="1:31" x14ac:dyDescent="0.35">
      <c r="R506" s="101"/>
      <c r="T506" s="101"/>
      <c r="U506" s="101"/>
      <c r="W506" s="101"/>
      <c r="X506" s="101"/>
      <c r="Y506" s="101"/>
      <c r="AA506" s="101"/>
    </row>
    <row r="507" spans="1:31" x14ac:dyDescent="0.35">
      <c r="R507" s="101"/>
      <c r="T507" s="101"/>
      <c r="U507" s="101"/>
      <c r="W507" s="101"/>
      <c r="X507" s="101"/>
      <c r="Y507" s="101"/>
      <c r="AA507" s="101"/>
    </row>
    <row r="508" spans="1:31" x14ac:dyDescent="0.35">
      <c r="R508" s="101"/>
      <c r="T508" s="101"/>
      <c r="U508" s="101"/>
      <c r="W508" s="101"/>
      <c r="X508" s="101"/>
      <c r="Y508" s="101"/>
      <c r="AA508" s="101"/>
    </row>
    <row r="509" spans="1:31" x14ac:dyDescent="0.35">
      <c r="R509" s="101"/>
      <c r="T509" s="101"/>
      <c r="U509" s="101"/>
      <c r="W509" s="101"/>
      <c r="X509" s="101"/>
      <c r="Y509" s="101"/>
      <c r="AA509" s="101"/>
    </row>
    <row r="510" spans="1:31" x14ac:dyDescent="0.35">
      <c r="R510" s="101"/>
      <c r="T510" s="101"/>
      <c r="U510" s="101"/>
      <c r="W510" s="101"/>
      <c r="X510" s="101"/>
      <c r="Y510" s="101"/>
      <c r="AA510" s="101"/>
    </row>
    <row r="511" spans="1:31" x14ac:dyDescent="0.35">
      <c r="R511" s="101"/>
      <c r="T511" s="101"/>
      <c r="U511" s="101"/>
      <c r="W511" s="101"/>
      <c r="X511" s="101"/>
      <c r="Y511" s="101"/>
      <c r="AA511" s="101"/>
    </row>
    <row r="512" spans="1:31" x14ac:dyDescent="0.35">
      <c r="R512" s="101"/>
      <c r="T512" s="101"/>
      <c r="U512" s="101"/>
      <c r="W512" s="101"/>
      <c r="X512" s="101"/>
      <c r="Y512" s="101"/>
      <c r="AA512" s="101"/>
    </row>
    <row r="513" spans="18:27" x14ac:dyDescent="0.35">
      <c r="R513" s="101"/>
      <c r="T513" s="101"/>
      <c r="U513" s="101"/>
      <c r="W513" s="101"/>
      <c r="X513" s="101"/>
      <c r="Y513" s="101"/>
      <c r="AA513" s="101"/>
    </row>
    <row r="514" spans="18:27" x14ac:dyDescent="0.35">
      <c r="R514" s="101"/>
      <c r="T514" s="101"/>
      <c r="U514" s="101"/>
      <c r="W514" s="101"/>
      <c r="X514" s="101"/>
      <c r="Y514" s="101"/>
      <c r="AA514" s="101"/>
    </row>
    <row r="515" spans="18:27" x14ac:dyDescent="0.35">
      <c r="R515" s="101"/>
      <c r="T515" s="101"/>
      <c r="U515" s="101"/>
      <c r="W515" s="101"/>
      <c r="X515" s="101"/>
      <c r="Y515" s="101"/>
      <c r="AA515" s="101"/>
    </row>
    <row r="516" spans="18:27" x14ac:dyDescent="0.35">
      <c r="R516" s="101"/>
      <c r="T516" s="101"/>
      <c r="U516" s="101"/>
      <c r="W516" s="101"/>
      <c r="X516" s="101"/>
      <c r="Y516" s="101"/>
      <c r="AA516" s="101"/>
    </row>
    <row r="517" spans="18:27" x14ac:dyDescent="0.35">
      <c r="R517" s="101"/>
      <c r="T517" s="101"/>
      <c r="U517" s="101"/>
      <c r="W517" s="101"/>
      <c r="X517" s="101"/>
      <c r="Y517" s="101"/>
      <c r="AA517" s="101"/>
    </row>
    <row r="518" spans="18:27" x14ac:dyDescent="0.35">
      <c r="R518" s="101"/>
      <c r="T518" s="101"/>
      <c r="U518" s="101"/>
      <c r="W518" s="101"/>
      <c r="X518" s="101"/>
      <c r="Y518" s="101"/>
      <c r="AA518" s="101"/>
    </row>
    <row r="519" spans="18:27" x14ac:dyDescent="0.35">
      <c r="R519" s="101"/>
      <c r="T519" s="101"/>
      <c r="U519" s="101"/>
      <c r="W519" s="101"/>
      <c r="X519" s="101"/>
      <c r="Y519" s="101"/>
      <c r="AA519" s="101"/>
    </row>
    <row r="520" spans="18:27" x14ac:dyDescent="0.35">
      <c r="R520" s="101"/>
      <c r="T520" s="101"/>
      <c r="U520" s="101"/>
      <c r="W520" s="101"/>
      <c r="X520" s="101"/>
      <c r="Y520" s="101"/>
      <c r="AA520" s="101"/>
    </row>
    <row r="521" spans="18:27" x14ac:dyDescent="0.35">
      <c r="R521" s="101"/>
      <c r="T521" s="101"/>
      <c r="U521" s="101"/>
      <c r="W521" s="101"/>
      <c r="X521" s="101"/>
      <c r="Y521" s="101"/>
      <c r="AA521" s="101"/>
    </row>
    <row r="522" spans="18:27" x14ac:dyDescent="0.35">
      <c r="R522" s="101"/>
      <c r="T522" s="101"/>
      <c r="U522" s="101"/>
      <c r="W522" s="101"/>
      <c r="X522" s="101"/>
      <c r="Y522" s="101"/>
      <c r="AA522" s="101"/>
    </row>
    <row r="523" spans="18:27" x14ac:dyDescent="0.35">
      <c r="R523" s="101"/>
      <c r="T523" s="101"/>
      <c r="U523" s="101"/>
      <c r="W523" s="101"/>
      <c r="X523" s="101"/>
      <c r="Y523" s="101"/>
      <c r="AA523" s="101"/>
    </row>
    <row r="524" spans="18:27" x14ac:dyDescent="0.35">
      <c r="R524" s="101"/>
      <c r="T524" s="101"/>
      <c r="U524" s="101"/>
      <c r="W524" s="101"/>
      <c r="X524" s="101"/>
      <c r="Y524" s="101"/>
      <c r="AA524" s="101"/>
    </row>
    <row r="525" spans="18:27" x14ac:dyDescent="0.35">
      <c r="R525" s="101"/>
      <c r="T525" s="101"/>
      <c r="U525" s="101"/>
      <c r="W525" s="101"/>
      <c r="X525" s="101"/>
      <c r="Y525" s="101"/>
      <c r="AA525" s="101"/>
    </row>
    <row r="526" spans="18:27" x14ac:dyDescent="0.35">
      <c r="R526" s="101"/>
      <c r="T526" s="101"/>
      <c r="U526" s="101"/>
      <c r="W526" s="101"/>
      <c r="X526" s="101"/>
      <c r="Y526" s="101"/>
      <c r="AA526" s="101"/>
    </row>
    <row r="527" spans="18:27" x14ac:dyDescent="0.35">
      <c r="R527" s="101"/>
      <c r="T527" s="101"/>
      <c r="U527" s="101"/>
      <c r="W527" s="101"/>
      <c r="X527" s="101"/>
      <c r="Y527" s="101"/>
      <c r="AA527" s="101"/>
    </row>
    <row r="528" spans="18:27" x14ac:dyDescent="0.35">
      <c r="R528" s="101"/>
      <c r="T528" s="101"/>
      <c r="U528" s="101"/>
      <c r="W528" s="101"/>
      <c r="X528" s="101"/>
      <c r="Y528" s="101"/>
      <c r="AA528" s="101"/>
    </row>
    <row r="529" spans="18:27" x14ac:dyDescent="0.35">
      <c r="R529" s="101"/>
      <c r="T529" s="101"/>
      <c r="U529" s="101"/>
      <c r="W529" s="101"/>
      <c r="X529" s="101"/>
      <c r="Y529" s="101"/>
      <c r="AA529" s="101"/>
    </row>
    <row r="530" spans="18:27" x14ac:dyDescent="0.35">
      <c r="R530" s="101"/>
      <c r="T530" s="101"/>
      <c r="U530" s="101"/>
      <c r="W530" s="101"/>
      <c r="X530" s="101"/>
      <c r="Y530" s="101"/>
      <c r="AA530" s="101"/>
    </row>
    <row r="531" spans="18:27" x14ac:dyDescent="0.35">
      <c r="R531" s="101"/>
      <c r="T531" s="101"/>
      <c r="U531" s="101"/>
      <c r="W531" s="101"/>
      <c r="X531" s="101"/>
      <c r="Y531" s="101"/>
      <c r="AA531" s="101"/>
    </row>
    <row r="532" spans="18:27" x14ac:dyDescent="0.35">
      <c r="R532" s="101"/>
      <c r="T532" s="101"/>
      <c r="U532" s="101"/>
      <c r="W532" s="101"/>
      <c r="X532" s="101"/>
      <c r="Y532" s="101"/>
      <c r="AA532" s="101"/>
    </row>
    <row r="533" spans="18:27" x14ac:dyDescent="0.35">
      <c r="R533" s="101"/>
      <c r="T533" s="101"/>
      <c r="U533" s="101"/>
      <c r="W533" s="101"/>
      <c r="X533" s="101"/>
      <c r="Y533" s="101"/>
      <c r="AA533" s="101"/>
    </row>
    <row r="534" spans="18:27" x14ac:dyDescent="0.35">
      <c r="R534" s="101"/>
      <c r="T534" s="101"/>
      <c r="U534" s="101"/>
      <c r="W534" s="101"/>
      <c r="X534" s="101"/>
      <c r="Y534" s="101"/>
      <c r="AA534" s="101"/>
    </row>
    <row r="535" spans="18:27" x14ac:dyDescent="0.35">
      <c r="R535" s="101"/>
      <c r="T535" s="101"/>
      <c r="U535" s="101"/>
      <c r="W535" s="101"/>
      <c r="X535" s="101"/>
      <c r="Y535" s="101"/>
      <c r="AA535" s="101"/>
    </row>
    <row r="536" spans="18:27" x14ac:dyDescent="0.35">
      <c r="R536" s="101"/>
      <c r="T536" s="101"/>
      <c r="U536" s="101"/>
      <c r="W536" s="101"/>
      <c r="X536" s="101"/>
      <c r="Y536" s="101"/>
      <c r="AA536" s="101"/>
    </row>
    <row r="537" spans="18:27" x14ac:dyDescent="0.35">
      <c r="R537" s="101"/>
      <c r="T537" s="101"/>
      <c r="U537" s="101"/>
      <c r="W537" s="101"/>
      <c r="X537" s="101"/>
      <c r="Y537" s="101"/>
      <c r="AA537" s="101"/>
    </row>
    <row r="538" spans="18:27" x14ac:dyDescent="0.35">
      <c r="R538" s="101"/>
      <c r="T538" s="101"/>
      <c r="U538" s="101"/>
      <c r="W538" s="101"/>
      <c r="X538" s="101"/>
      <c r="Y538" s="101"/>
      <c r="AA538" s="101"/>
    </row>
    <row r="539" spans="18:27" x14ac:dyDescent="0.35">
      <c r="R539" s="101"/>
      <c r="T539" s="101"/>
      <c r="U539" s="101"/>
      <c r="W539" s="101"/>
      <c r="X539" s="101"/>
      <c r="Y539" s="101"/>
      <c r="AA539" s="101"/>
    </row>
    <row r="540" spans="18:27" x14ac:dyDescent="0.35">
      <c r="R540" s="101"/>
      <c r="T540" s="101"/>
      <c r="U540" s="101"/>
      <c r="W540" s="101"/>
      <c r="X540" s="101"/>
      <c r="Y540" s="101"/>
      <c r="AA540" s="101"/>
    </row>
    <row r="541" spans="18:27" x14ac:dyDescent="0.35">
      <c r="R541" s="101"/>
      <c r="T541" s="101"/>
      <c r="U541" s="101"/>
      <c r="W541" s="101"/>
      <c r="X541" s="101"/>
      <c r="Y541" s="101"/>
      <c r="AA541" s="101"/>
    </row>
    <row r="542" spans="18:27" x14ac:dyDescent="0.35">
      <c r="R542" s="101"/>
      <c r="T542" s="101"/>
      <c r="U542" s="101"/>
      <c r="W542" s="101"/>
      <c r="X542" s="101"/>
      <c r="Y542" s="101"/>
      <c r="AA542" s="101"/>
    </row>
    <row r="543" spans="18:27" x14ac:dyDescent="0.35">
      <c r="R543" s="101"/>
      <c r="T543" s="101"/>
      <c r="U543" s="101"/>
      <c r="W543" s="101"/>
      <c r="X543" s="101"/>
      <c r="Y543" s="101"/>
      <c r="AA543" s="101"/>
    </row>
    <row r="544" spans="18:27" x14ac:dyDescent="0.35">
      <c r="R544" s="101"/>
      <c r="T544" s="101"/>
      <c r="U544" s="101"/>
      <c r="W544" s="101"/>
      <c r="X544" s="101"/>
      <c r="Y544" s="101"/>
      <c r="AA544" s="101"/>
    </row>
    <row r="545" spans="18:27" x14ac:dyDescent="0.35">
      <c r="R545" s="101"/>
      <c r="T545" s="101"/>
      <c r="U545" s="101"/>
      <c r="W545" s="101"/>
      <c r="X545" s="101"/>
      <c r="Y545" s="101"/>
      <c r="AA545" s="101"/>
    </row>
    <row r="546" spans="18:27" x14ac:dyDescent="0.35">
      <c r="R546" s="101"/>
      <c r="T546" s="101"/>
      <c r="U546" s="101"/>
      <c r="W546" s="101"/>
      <c r="X546" s="101"/>
      <c r="Y546" s="101"/>
      <c r="AA546" s="101"/>
    </row>
    <row r="547" spans="18:27" x14ac:dyDescent="0.35">
      <c r="R547" s="101"/>
      <c r="T547" s="101"/>
      <c r="U547" s="101"/>
      <c r="W547" s="101"/>
      <c r="X547" s="101"/>
      <c r="Y547" s="101"/>
      <c r="AA547" s="101"/>
    </row>
    <row r="548" spans="18:27" x14ac:dyDescent="0.35">
      <c r="R548" s="101"/>
      <c r="T548" s="101"/>
      <c r="U548" s="101"/>
      <c r="W548" s="101"/>
      <c r="X548" s="101"/>
      <c r="Y548" s="101"/>
      <c r="AA548" s="101"/>
    </row>
    <row r="549" spans="18:27" x14ac:dyDescent="0.35">
      <c r="R549" s="101"/>
      <c r="T549" s="101"/>
      <c r="U549" s="101"/>
      <c r="W549" s="101"/>
      <c r="X549" s="101"/>
      <c r="Y549" s="101"/>
      <c r="AA549" s="101"/>
    </row>
    <row r="550" spans="18:27" x14ac:dyDescent="0.35">
      <c r="R550" s="101"/>
      <c r="T550" s="101"/>
      <c r="U550" s="101"/>
      <c r="W550" s="101"/>
      <c r="X550" s="101"/>
      <c r="Y550" s="101"/>
      <c r="AA550" s="101"/>
    </row>
    <row r="551" spans="18:27" x14ac:dyDescent="0.35">
      <c r="R551" s="101"/>
      <c r="T551" s="101"/>
      <c r="U551" s="101"/>
      <c r="W551" s="101"/>
      <c r="X551" s="101"/>
      <c r="Y551" s="101"/>
      <c r="AA551" s="101"/>
    </row>
    <row r="552" spans="18:27" x14ac:dyDescent="0.35">
      <c r="R552" s="101"/>
      <c r="T552" s="101"/>
      <c r="U552" s="101"/>
      <c r="W552" s="101"/>
      <c r="X552" s="101"/>
      <c r="Y552" s="101"/>
      <c r="AA552" s="101"/>
    </row>
    <row r="553" spans="18:27" x14ac:dyDescent="0.35">
      <c r="R553" s="101"/>
      <c r="T553" s="101"/>
      <c r="U553" s="101"/>
      <c r="W553" s="101"/>
      <c r="X553" s="101"/>
      <c r="Y553" s="101"/>
      <c r="AA553" s="101"/>
    </row>
    <row r="554" spans="18:27" x14ac:dyDescent="0.35">
      <c r="R554" s="101"/>
      <c r="T554" s="101"/>
      <c r="U554" s="101"/>
      <c r="W554" s="101"/>
      <c r="X554" s="101"/>
      <c r="Y554" s="101"/>
      <c r="AA554" s="101"/>
    </row>
    <row r="555" spans="18:27" x14ac:dyDescent="0.35">
      <c r="R555" s="101"/>
      <c r="T555" s="101"/>
      <c r="U555" s="101"/>
      <c r="W555" s="101"/>
      <c r="X555" s="101"/>
      <c r="Y555" s="101"/>
      <c r="AA555" s="101"/>
    </row>
    <row r="556" spans="18:27" x14ac:dyDescent="0.35">
      <c r="R556" s="101"/>
      <c r="T556" s="101"/>
      <c r="U556" s="101"/>
      <c r="W556" s="101"/>
      <c r="X556" s="101"/>
      <c r="Y556" s="101"/>
      <c r="AA556" s="101"/>
    </row>
    <row r="557" spans="18:27" x14ac:dyDescent="0.35">
      <c r="R557" s="101"/>
      <c r="T557" s="101"/>
      <c r="U557" s="101"/>
      <c r="W557" s="101"/>
      <c r="X557" s="101"/>
      <c r="Y557" s="101"/>
      <c r="AA557" s="101"/>
    </row>
    <row r="558" spans="18:27" x14ac:dyDescent="0.35">
      <c r="R558" s="101"/>
      <c r="T558" s="101"/>
      <c r="U558" s="101"/>
      <c r="W558" s="101"/>
      <c r="X558" s="101"/>
      <c r="Y558" s="101"/>
      <c r="AA558" s="101"/>
    </row>
    <row r="559" spans="18:27" x14ac:dyDescent="0.35">
      <c r="R559" s="101"/>
      <c r="T559" s="101"/>
      <c r="U559" s="101"/>
      <c r="W559" s="101"/>
      <c r="X559" s="101"/>
      <c r="Y559" s="101"/>
      <c r="AA559" s="101"/>
    </row>
    <row r="560" spans="18:27" x14ac:dyDescent="0.35">
      <c r="R560" s="101"/>
      <c r="T560" s="101"/>
      <c r="U560" s="101"/>
      <c r="W560" s="101"/>
      <c r="X560" s="101"/>
      <c r="Y560" s="101"/>
      <c r="AA560" s="101"/>
    </row>
    <row r="561" spans="18:27" x14ac:dyDescent="0.35">
      <c r="R561" s="101"/>
      <c r="T561" s="101"/>
      <c r="U561" s="101"/>
      <c r="W561" s="101"/>
      <c r="X561" s="101"/>
      <c r="Y561" s="101"/>
      <c r="AA561" s="101"/>
    </row>
    <row r="562" spans="18:27" x14ac:dyDescent="0.35">
      <c r="R562" s="101"/>
      <c r="T562" s="101"/>
      <c r="U562" s="101"/>
      <c r="W562" s="101"/>
      <c r="X562" s="101"/>
      <c r="Y562" s="101"/>
      <c r="AA562" s="101"/>
    </row>
    <row r="563" spans="18:27" x14ac:dyDescent="0.35">
      <c r="R563" s="101"/>
      <c r="T563" s="101"/>
      <c r="U563" s="101"/>
      <c r="W563" s="101"/>
      <c r="X563" s="101"/>
      <c r="Y563" s="101"/>
      <c r="AA563" s="101"/>
    </row>
    <row r="564" spans="18:27" x14ac:dyDescent="0.35">
      <c r="R564" s="101"/>
      <c r="T564" s="101"/>
      <c r="U564" s="101"/>
      <c r="W564" s="101"/>
      <c r="X564" s="101"/>
      <c r="Y564" s="101"/>
      <c r="AA564" s="101"/>
    </row>
    <row r="565" spans="18:27" x14ac:dyDescent="0.35">
      <c r="R565" s="101"/>
      <c r="T565" s="101"/>
      <c r="U565" s="101"/>
      <c r="W565" s="101"/>
      <c r="X565" s="101"/>
      <c r="Y565" s="101"/>
      <c r="AA565" s="101"/>
    </row>
    <row r="566" spans="18:27" x14ac:dyDescent="0.35">
      <c r="R566" s="101"/>
      <c r="T566" s="101"/>
      <c r="U566" s="101"/>
      <c r="W566" s="101"/>
      <c r="X566" s="101"/>
      <c r="Y566" s="101"/>
      <c r="AA566" s="101"/>
    </row>
    <row r="567" spans="18:27" x14ac:dyDescent="0.35">
      <c r="R567" s="101"/>
      <c r="T567" s="101"/>
      <c r="U567" s="101"/>
      <c r="W567" s="101"/>
      <c r="X567" s="101"/>
      <c r="Y567" s="101"/>
      <c r="AA567" s="101"/>
    </row>
    <row r="568" spans="18:27" x14ac:dyDescent="0.35">
      <c r="R568" s="101"/>
      <c r="T568" s="101"/>
      <c r="U568" s="101"/>
      <c r="W568" s="101"/>
      <c r="X568" s="101"/>
      <c r="Y568" s="101"/>
      <c r="AA568" s="101"/>
    </row>
    <row r="569" spans="18:27" x14ac:dyDescent="0.35">
      <c r="R569" s="101"/>
      <c r="T569" s="101"/>
      <c r="U569" s="101"/>
      <c r="W569" s="101"/>
      <c r="X569" s="101"/>
      <c r="Y569" s="101"/>
      <c r="AA569" s="101"/>
    </row>
    <row r="570" spans="18:27" x14ac:dyDescent="0.35">
      <c r="R570" s="101"/>
      <c r="T570" s="101"/>
      <c r="U570" s="101"/>
      <c r="W570" s="101"/>
      <c r="X570" s="101"/>
      <c r="Y570" s="101"/>
      <c r="AA570" s="101"/>
    </row>
    <row r="571" spans="18:27" x14ac:dyDescent="0.35">
      <c r="R571" s="101"/>
      <c r="T571" s="101"/>
      <c r="U571" s="101"/>
      <c r="W571" s="101"/>
      <c r="X571" s="101"/>
      <c r="Y571" s="101"/>
      <c r="AA571" s="101"/>
    </row>
    <row r="572" spans="18:27" x14ac:dyDescent="0.35">
      <c r="R572" s="101"/>
      <c r="T572" s="101"/>
      <c r="U572" s="101"/>
      <c r="W572" s="101"/>
      <c r="X572" s="101"/>
      <c r="Y572" s="101"/>
      <c r="AA572" s="101"/>
    </row>
    <row r="573" spans="18:27" x14ac:dyDescent="0.35">
      <c r="R573" s="101"/>
      <c r="T573" s="101"/>
      <c r="U573" s="101"/>
      <c r="W573" s="101"/>
      <c r="X573" s="101"/>
      <c r="Y573" s="101"/>
      <c r="AA573" s="101"/>
    </row>
    <row r="574" spans="18:27" x14ac:dyDescent="0.35">
      <c r="R574" s="101"/>
      <c r="T574" s="101"/>
      <c r="U574" s="101"/>
      <c r="W574" s="101"/>
      <c r="X574" s="101"/>
      <c r="Y574" s="101"/>
      <c r="AA574" s="101"/>
    </row>
    <row r="575" spans="18:27" x14ac:dyDescent="0.35">
      <c r="R575" s="101"/>
      <c r="T575" s="101"/>
      <c r="U575" s="101"/>
      <c r="W575" s="101"/>
      <c r="X575" s="101"/>
      <c r="Y575" s="101"/>
      <c r="AA575" s="101"/>
    </row>
    <row r="576" spans="18:27" x14ac:dyDescent="0.35">
      <c r="R576" s="101"/>
      <c r="T576" s="101"/>
      <c r="U576" s="101"/>
      <c r="W576" s="101"/>
      <c r="X576" s="101"/>
      <c r="Y576" s="101"/>
      <c r="AA576" s="101"/>
    </row>
    <row r="577" spans="18:27" x14ac:dyDescent="0.35">
      <c r="R577" s="101"/>
      <c r="T577" s="101"/>
      <c r="U577" s="101"/>
      <c r="W577" s="101"/>
      <c r="X577" s="101"/>
      <c r="Y577" s="101"/>
      <c r="AA577" s="101"/>
    </row>
    <row r="578" spans="18:27" x14ac:dyDescent="0.35">
      <c r="R578" s="101"/>
      <c r="T578" s="101"/>
      <c r="U578" s="101"/>
      <c r="W578" s="101"/>
      <c r="X578" s="101"/>
      <c r="Y578" s="101"/>
      <c r="AA578" s="101"/>
    </row>
    <row r="579" spans="18:27" x14ac:dyDescent="0.35">
      <c r="R579" s="101"/>
      <c r="T579" s="101"/>
      <c r="U579" s="101"/>
      <c r="W579" s="101"/>
      <c r="X579" s="101"/>
      <c r="Y579" s="101"/>
      <c r="AA579" s="101"/>
    </row>
    <row r="580" spans="18:27" x14ac:dyDescent="0.35">
      <c r="R580" s="101"/>
      <c r="T580" s="101"/>
      <c r="U580" s="101"/>
      <c r="W580" s="101"/>
      <c r="X580" s="101"/>
      <c r="Y580" s="101"/>
      <c r="AA580" s="101"/>
    </row>
    <row r="581" spans="18:27" x14ac:dyDescent="0.35">
      <c r="R581" s="101"/>
      <c r="T581" s="101"/>
      <c r="U581" s="101"/>
      <c r="W581" s="101"/>
      <c r="X581" s="101"/>
      <c r="Y581" s="101"/>
      <c r="AA581" s="101"/>
    </row>
    <row r="582" spans="18:27" x14ac:dyDescent="0.35">
      <c r="R582" s="101"/>
      <c r="T582" s="101"/>
      <c r="U582" s="101"/>
      <c r="W582" s="101"/>
      <c r="X582" s="101"/>
      <c r="Y582" s="101"/>
      <c r="AA582" s="101"/>
    </row>
    <row r="583" spans="18:27" x14ac:dyDescent="0.35">
      <c r="R583" s="101"/>
      <c r="T583" s="101"/>
      <c r="U583" s="101"/>
      <c r="W583" s="101"/>
      <c r="X583" s="101"/>
      <c r="Y583" s="101"/>
      <c r="AA583" s="101"/>
    </row>
    <row r="584" spans="18:27" x14ac:dyDescent="0.35">
      <c r="R584" s="101"/>
      <c r="T584" s="101"/>
      <c r="U584" s="101"/>
      <c r="W584" s="101"/>
      <c r="X584" s="101"/>
      <c r="Y584" s="101"/>
      <c r="AA584" s="101"/>
    </row>
    <row r="585" spans="18:27" x14ac:dyDescent="0.35">
      <c r="R585" s="101"/>
      <c r="T585" s="101"/>
      <c r="U585" s="101"/>
      <c r="W585" s="101"/>
      <c r="X585" s="101"/>
      <c r="Y585" s="101"/>
      <c r="AA585" s="101"/>
    </row>
    <row r="586" spans="18:27" x14ac:dyDescent="0.35">
      <c r="R586" s="101"/>
      <c r="T586" s="101"/>
      <c r="U586" s="101"/>
      <c r="W586" s="101"/>
      <c r="X586" s="101"/>
      <c r="Y586" s="101"/>
      <c r="AA586" s="101"/>
    </row>
    <row r="587" spans="18:27" x14ac:dyDescent="0.35">
      <c r="R587" s="101"/>
      <c r="T587" s="101"/>
      <c r="U587" s="101"/>
      <c r="W587" s="101"/>
      <c r="X587" s="101"/>
      <c r="Y587" s="101"/>
      <c r="AA587" s="101"/>
    </row>
    <row r="588" spans="18:27" x14ac:dyDescent="0.35">
      <c r="R588" s="101"/>
      <c r="T588" s="101"/>
      <c r="U588" s="101"/>
      <c r="W588" s="101"/>
      <c r="X588" s="101"/>
      <c r="Y588" s="101"/>
      <c r="AA588" s="101"/>
    </row>
    <row r="589" spans="18:27" x14ac:dyDescent="0.35">
      <c r="R589" s="101"/>
      <c r="T589" s="101"/>
      <c r="U589" s="101"/>
      <c r="W589" s="101"/>
      <c r="X589" s="101"/>
      <c r="Y589" s="101"/>
      <c r="AA589" s="101"/>
    </row>
    <row r="590" spans="18:27" x14ac:dyDescent="0.35">
      <c r="R590" s="101"/>
      <c r="T590" s="101"/>
      <c r="U590" s="101"/>
      <c r="W590" s="101"/>
      <c r="X590" s="101"/>
      <c r="Y590" s="101"/>
      <c r="AA590" s="101"/>
    </row>
    <row r="591" spans="18:27" x14ac:dyDescent="0.35">
      <c r="R591" s="101"/>
      <c r="T591" s="101"/>
      <c r="U591" s="101"/>
      <c r="W591" s="101"/>
      <c r="X591" s="101"/>
      <c r="Y591" s="101"/>
      <c r="AA591" s="101"/>
    </row>
    <row r="592" spans="18:27" x14ac:dyDescent="0.35">
      <c r="R592" s="101"/>
      <c r="T592" s="101"/>
      <c r="U592" s="101"/>
      <c r="W592" s="101"/>
      <c r="X592" s="101"/>
      <c r="Y592" s="101"/>
      <c r="AA592" s="101"/>
    </row>
    <row r="593" spans="18:27" x14ac:dyDescent="0.35">
      <c r="R593" s="101"/>
      <c r="T593" s="101"/>
      <c r="U593" s="101"/>
      <c r="W593" s="101"/>
      <c r="X593" s="101"/>
      <c r="Y593" s="101"/>
      <c r="AA593" s="101"/>
    </row>
    <row r="594" spans="18:27" x14ac:dyDescent="0.35">
      <c r="R594" s="101"/>
      <c r="T594" s="101"/>
      <c r="U594" s="101"/>
      <c r="W594" s="101"/>
      <c r="X594" s="101"/>
      <c r="Y594" s="101"/>
      <c r="AA594" s="101"/>
    </row>
    <row r="595" spans="18:27" x14ac:dyDescent="0.35">
      <c r="R595" s="101"/>
      <c r="T595" s="101"/>
      <c r="U595" s="101"/>
      <c r="W595" s="101"/>
      <c r="X595" s="101"/>
      <c r="Y595" s="101"/>
      <c r="AA595" s="101"/>
    </row>
    <row r="596" spans="18:27" x14ac:dyDescent="0.35">
      <c r="R596" s="101"/>
      <c r="T596" s="101"/>
      <c r="U596" s="101"/>
      <c r="W596" s="101"/>
      <c r="X596" s="101"/>
      <c r="Y596" s="101"/>
      <c r="AA596" s="101"/>
    </row>
    <row r="597" spans="18:27" x14ac:dyDescent="0.35">
      <c r="R597" s="101"/>
      <c r="T597" s="101"/>
      <c r="U597" s="101"/>
      <c r="W597" s="101"/>
      <c r="X597" s="101"/>
      <c r="Y597" s="101"/>
      <c r="AA597" s="101"/>
    </row>
    <row r="598" spans="18:27" x14ac:dyDescent="0.35">
      <c r="R598" s="101"/>
      <c r="T598" s="101"/>
      <c r="U598" s="101"/>
      <c r="W598" s="101"/>
      <c r="X598" s="101"/>
      <c r="Y598" s="101"/>
      <c r="AA598" s="101"/>
    </row>
    <row r="599" spans="18:27" x14ac:dyDescent="0.35">
      <c r="R599" s="101"/>
      <c r="T599" s="101"/>
      <c r="U599" s="101"/>
      <c r="W599" s="101"/>
      <c r="X599" s="101"/>
      <c r="Y599" s="101"/>
      <c r="AA599" s="101"/>
    </row>
    <row r="600" spans="18:27" x14ac:dyDescent="0.35">
      <c r="R600" s="101"/>
      <c r="T600" s="101"/>
      <c r="U600" s="101"/>
      <c r="W600" s="101"/>
      <c r="X600" s="101"/>
      <c r="Y600" s="101"/>
      <c r="AA600" s="101"/>
    </row>
    <row r="601" spans="18:27" x14ac:dyDescent="0.35">
      <c r="R601" s="101"/>
      <c r="T601" s="101"/>
      <c r="U601" s="101"/>
      <c r="W601" s="101"/>
      <c r="X601" s="101"/>
      <c r="Y601" s="101"/>
      <c r="AA601" s="101"/>
    </row>
    <row r="602" spans="18:27" x14ac:dyDescent="0.35">
      <c r="R602" s="101"/>
      <c r="T602" s="101"/>
      <c r="U602" s="101"/>
      <c r="W602" s="101"/>
      <c r="X602" s="101"/>
      <c r="Y602" s="101"/>
      <c r="AA602" s="101"/>
    </row>
    <row r="603" spans="18:27" x14ac:dyDescent="0.35">
      <c r="R603" s="101"/>
      <c r="T603" s="101"/>
      <c r="U603" s="101"/>
      <c r="W603" s="101"/>
      <c r="X603" s="101"/>
      <c r="Y603" s="101"/>
      <c r="AA603" s="101"/>
    </row>
    <row r="604" spans="18:27" x14ac:dyDescent="0.35">
      <c r="R604" s="101"/>
      <c r="T604" s="101"/>
      <c r="U604" s="101"/>
      <c r="W604" s="101"/>
      <c r="X604" s="101"/>
      <c r="Y604" s="101"/>
      <c r="AA604" s="101"/>
    </row>
    <row r="605" spans="18:27" x14ac:dyDescent="0.35">
      <c r="R605" s="101"/>
      <c r="T605" s="101"/>
      <c r="U605" s="101"/>
      <c r="W605" s="101"/>
      <c r="X605" s="101"/>
      <c r="Y605" s="101"/>
      <c r="AA605" s="101"/>
    </row>
    <row r="606" spans="18:27" x14ac:dyDescent="0.35">
      <c r="R606" s="101"/>
      <c r="T606" s="101"/>
      <c r="U606" s="101"/>
      <c r="W606" s="101"/>
      <c r="X606" s="101"/>
      <c r="Y606" s="101"/>
      <c r="AA606" s="101"/>
    </row>
    <row r="607" spans="18:27" x14ac:dyDescent="0.35">
      <c r="R607" s="101"/>
      <c r="T607" s="101"/>
      <c r="U607" s="101"/>
      <c r="W607" s="101"/>
      <c r="X607" s="101"/>
      <c r="Y607" s="101"/>
      <c r="AA607" s="101"/>
    </row>
    <row r="608" spans="18:27" x14ac:dyDescent="0.35">
      <c r="R608" s="101"/>
      <c r="T608" s="101"/>
      <c r="U608" s="101"/>
      <c r="W608" s="101"/>
      <c r="X608" s="101"/>
      <c r="Y608" s="101"/>
      <c r="AA608" s="101"/>
    </row>
    <row r="609" spans="18:27" x14ac:dyDescent="0.35">
      <c r="R609" s="101"/>
      <c r="T609" s="101"/>
      <c r="U609" s="101"/>
      <c r="W609" s="101"/>
      <c r="X609" s="101"/>
      <c r="Y609" s="101"/>
      <c r="AA609" s="101"/>
    </row>
    <row r="610" spans="18:27" x14ac:dyDescent="0.35">
      <c r="R610" s="101"/>
      <c r="T610" s="101"/>
      <c r="U610" s="101"/>
      <c r="W610" s="101"/>
      <c r="X610" s="101"/>
      <c r="Y610" s="101"/>
      <c r="AA610" s="101"/>
    </row>
    <row r="611" spans="18:27" x14ac:dyDescent="0.35">
      <c r="R611" s="101"/>
      <c r="T611" s="101"/>
      <c r="U611" s="101"/>
      <c r="W611" s="101"/>
      <c r="X611" s="101"/>
      <c r="Y611" s="101"/>
      <c r="AA611" s="101"/>
    </row>
    <row r="612" spans="18:27" x14ac:dyDescent="0.35">
      <c r="R612" s="101"/>
      <c r="T612" s="101"/>
      <c r="U612" s="101"/>
      <c r="W612" s="101"/>
      <c r="X612" s="101"/>
      <c r="Y612" s="101"/>
      <c r="AA612" s="101"/>
    </row>
    <row r="613" spans="18:27" x14ac:dyDescent="0.35">
      <c r="R613" s="101"/>
      <c r="T613" s="101"/>
      <c r="U613" s="101"/>
      <c r="W613" s="101"/>
      <c r="X613" s="101"/>
      <c r="Y613" s="101"/>
      <c r="AA613" s="101"/>
    </row>
    <row r="614" spans="18:27" x14ac:dyDescent="0.35">
      <c r="R614" s="101"/>
      <c r="T614" s="101"/>
      <c r="U614" s="101"/>
      <c r="W614" s="101"/>
      <c r="X614" s="101"/>
      <c r="Y614" s="101"/>
      <c r="AA614" s="101"/>
    </row>
    <row r="615" spans="18:27" x14ac:dyDescent="0.35">
      <c r="R615" s="101"/>
      <c r="T615" s="101"/>
      <c r="U615" s="101"/>
      <c r="W615" s="101"/>
      <c r="X615" s="101"/>
      <c r="Y615" s="101"/>
      <c r="AA615" s="101"/>
    </row>
    <row r="616" spans="18:27" x14ac:dyDescent="0.35">
      <c r="R616" s="101"/>
      <c r="T616" s="101"/>
      <c r="U616" s="101"/>
      <c r="W616" s="101"/>
      <c r="X616" s="101"/>
      <c r="Y616" s="101"/>
      <c r="AA616" s="101"/>
    </row>
    <row r="617" spans="18:27" x14ac:dyDescent="0.35">
      <c r="R617" s="101"/>
      <c r="T617" s="101"/>
      <c r="U617" s="101"/>
      <c r="W617" s="101"/>
      <c r="X617" s="101"/>
      <c r="Y617" s="101"/>
      <c r="AA617" s="101"/>
    </row>
    <row r="618" spans="18:27" x14ac:dyDescent="0.35">
      <c r="R618" s="101"/>
      <c r="T618" s="101"/>
      <c r="U618" s="101"/>
      <c r="W618" s="101"/>
      <c r="X618" s="101"/>
      <c r="Y618" s="101"/>
      <c r="AA618" s="101"/>
    </row>
    <row r="619" spans="18:27" x14ac:dyDescent="0.35">
      <c r="R619" s="101"/>
      <c r="T619" s="101"/>
      <c r="U619" s="101"/>
      <c r="W619" s="101"/>
      <c r="X619" s="101"/>
      <c r="Y619" s="101"/>
      <c r="AA619" s="101"/>
    </row>
    <row r="620" spans="18:27" x14ac:dyDescent="0.35">
      <c r="R620" s="101"/>
      <c r="T620" s="101"/>
      <c r="U620" s="101"/>
      <c r="W620" s="101"/>
      <c r="X620" s="101"/>
      <c r="Y620" s="101"/>
      <c r="AA620" s="101"/>
    </row>
    <row r="621" spans="18:27" x14ac:dyDescent="0.35">
      <c r="R621" s="101"/>
      <c r="T621" s="101"/>
      <c r="U621" s="101"/>
      <c r="W621" s="101"/>
      <c r="X621" s="101"/>
      <c r="Y621" s="101"/>
      <c r="AA621" s="101"/>
    </row>
    <row r="622" spans="18:27" x14ac:dyDescent="0.35">
      <c r="R622" s="101"/>
      <c r="T622" s="101"/>
      <c r="U622" s="101"/>
      <c r="W622" s="101"/>
      <c r="X622" s="101"/>
      <c r="Y622" s="101"/>
      <c r="AA622" s="101"/>
    </row>
    <row r="623" spans="18:27" x14ac:dyDescent="0.35">
      <c r="R623" s="101"/>
      <c r="T623" s="101"/>
      <c r="U623" s="101"/>
      <c r="W623" s="101"/>
      <c r="X623" s="101"/>
      <c r="Y623" s="101"/>
      <c r="AA623" s="101"/>
    </row>
    <row r="624" spans="18:27" x14ac:dyDescent="0.35">
      <c r="R624" s="101"/>
      <c r="T624" s="101"/>
      <c r="U624" s="101"/>
      <c r="W624" s="101"/>
      <c r="X624" s="101"/>
      <c r="Y624" s="101"/>
      <c r="AA624" s="101"/>
    </row>
    <row r="625" spans="18:27" x14ac:dyDescent="0.35">
      <c r="R625" s="101"/>
      <c r="T625" s="101"/>
      <c r="U625" s="101"/>
      <c r="W625" s="101"/>
      <c r="X625" s="101"/>
      <c r="Y625" s="101"/>
      <c r="AA625" s="101"/>
    </row>
    <row r="626" spans="18:27" x14ac:dyDescent="0.35">
      <c r="R626" s="101"/>
      <c r="T626" s="101"/>
      <c r="U626" s="101"/>
      <c r="W626" s="101"/>
      <c r="X626" s="101"/>
      <c r="Y626" s="101"/>
      <c r="AA626" s="101"/>
    </row>
    <row r="627" spans="18:27" x14ac:dyDescent="0.35">
      <c r="R627" s="101"/>
      <c r="T627" s="101"/>
      <c r="U627" s="101"/>
      <c r="W627" s="101"/>
      <c r="X627" s="101"/>
      <c r="Y627" s="101"/>
      <c r="AA627" s="101"/>
    </row>
    <row r="628" spans="18:27" x14ac:dyDescent="0.35">
      <c r="R628" s="101"/>
      <c r="T628" s="101"/>
      <c r="U628" s="101"/>
      <c r="W628" s="101"/>
      <c r="X628" s="101"/>
      <c r="Y628" s="101"/>
      <c r="AA628" s="101"/>
    </row>
    <row r="629" spans="18:27" x14ac:dyDescent="0.35">
      <c r="R629" s="101"/>
      <c r="T629" s="101"/>
      <c r="U629" s="101"/>
      <c r="W629" s="101"/>
      <c r="X629" s="101"/>
      <c r="Y629" s="101"/>
      <c r="AA629" s="101"/>
    </row>
    <row r="630" spans="18:27" x14ac:dyDescent="0.35">
      <c r="R630" s="101"/>
      <c r="T630" s="101"/>
      <c r="U630" s="101"/>
      <c r="W630" s="101"/>
      <c r="X630" s="101"/>
      <c r="Y630" s="101"/>
      <c r="AA630" s="101"/>
    </row>
    <row r="631" spans="18:27" x14ac:dyDescent="0.35">
      <c r="R631" s="101"/>
      <c r="T631" s="101"/>
      <c r="U631" s="101"/>
      <c r="W631" s="101"/>
      <c r="X631" s="101"/>
      <c r="Y631" s="101"/>
      <c r="AA631" s="101"/>
    </row>
    <row r="632" spans="18:27" x14ac:dyDescent="0.35">
      <c r="R632" s="101"/>
      <c r="T632" s="101"/>
      <c r="U632" s="101"/>
      <c r="W632" s="101"/>
      <c r="X632" s="101"/>
      <c r="Y632" s="101"/>
      <c r="AA632" s="101"/>
    </row>
    <row r="633" spans="18:27" x14ac:dyDescent="0.35">
      <c r="R633" s="101"/>
      <c r="T633" s="101"/>
      <c r="U633" s="101"/>
      <c r="W633" s="101"/>
      <c r="X633" s="101"/>
      <c r="Y633" s="101"/>
      <c r="AA633" s="101"/>
    </row>
    <row r="634" spans="18:27" x14ac:dyDescent="0.35">
      <c r="R634" s="101"/>
      <c r="T634" s="101"/>
      <c r="U634" s="101"/>
      <c r="W634" s="101"/>
      <c r="X634" s="101"/>
      <c r="Y634" s="101"/>
      <c r="AA634" s="101"/>
    </row>
    <row r="635" spans="18:27" x14ac:dyDescent="0.35">
      <c r="R635" s="101"/>
      <c r="T635" s="101"/>
      <c r="U635" s="101"/>
      <c r="W635" s="101"/>
      <c r="X635" s="101"/>
      <c r="Y635" s="101"/>
      <c r="AA635" s="101"/>
    </row>
    <row r="636" spans="18:27" x14ac:dyDescent="0.35">
      <c r="R636" s="101"/>
      <c r="T636" s="101"/>
      <c r="U636" s="101"/>
      <c r="W636" s="101"/>
      <c r="X636" s="101"/>
      <c r="Y636" s="101"/>
      <c r="AA636" s="101"/>
    </row>
    <row r="637" spans="18:27" x14ac:dyDescent="0.35">
      <c r="R637" s="101"/>
      <c r="T637" s="101"/>
      <c r="U637" s="101"/>
      <c r="W637" s="101"/>
      <c r="X637" s="101"/>
      <c r="Y637" s="101"/>
      <c r="AA637" s="101"/>
    </row>
    <row r="638" spans="18:27" x14ac:dyDescent="0.35">
      <c r="R638" s="101"/>
      <c r="T638" s="101"/>
      <c r="U638" s="101"/>
      <c r="W638" s="101"/>
      <c r="X638" s="101"/>
      <c r="Y638" s="101"/>
      <c r="AA638" s="101"/>
    </row>
    <row r="639" spans="18:27" x14ac:dyDescent="0.35">
      <c r="R639" s="101"/>
      <c r="T639" s="101"/>
      <c r="U639" s="101"/>
      <c r="W639" s="101"/>
      <c r="X639" s="101"/>
      <c r="Y639" s="101"/>
      <c r="AA639" s="101"/>
    </row>
    <row r="640" spans="18:27" x14ac:dyDescent="0.35">
      <c r="R640" s="101"/>
      <c r="T640" s="101"/>
      <c r="U640" s="101"/>
      <c r="W640" s="101"/>
      <c r="X640" s="101"/>
      <c r="Y640" s="101"/>
      <c r="AA640" s="101"/>
    </row>
    <row r="641" spans="18:27" x14ac:dyDescent="0.35">
      <c r="R641" s="101"/>
      <c r="T641" s="101"/>
      <c r="U641" s="101"/>
      <c r="W641" s="101"/>
      <c r="X641" s="101"/>
      <c r="Y641" s="101"/>
      <c r="AA641" s="101"/>
    </row>
    <row r="642" spans="18:27" x14ac:dyDescent="0.35">
      <c r="R642" s="101"/>
      <c r="T642" s="101"/>
      <c r="U642" s="101"/>
      <c r="W642" s="101"/>
      <c r="X642" s="101"/>
      <c r="Y642" s="101"/>
      <c r="AA642" s="101"/>
    </row>
    <row r="643" spans="18:27" x14ac:dyDescent="0.35">
      <c r="R643" s="101"/>
      <c r="T643" s="101"/>
      <c r="U643" s="101"/>
      <c r="W643" s="101"/>
      <c r="X643" s="101"/>
      <c r="Y643" s="101"/>
      <c r="AA643" s="101"/>
    </row>
    <row r="644" spans="18:27" x14ac:dyDescent="0.35">
      <c r="R644" s="101"/>
      <c r="T644" s="101"/>
      <c r="U644" s="101"/>
      <c r="W644" s="101"/>
      <c r="X644" s="101"/>
      <c r="Y644" s="101"/>
      <c r="AA644" s="101"/>
    </row>
    <row r="645" spans="18:27" x14ac:dyDescent="0.35">
      <c r="R645" s="101"/>
      <c r="T645" s="101"/>
      <c r="U645" s="101"/>
      <c r="W645" s="101"/>
      <c r="X645" s="101"/>
      <c r="Y645" s="101"/>
      <c r="AA645" s="101"/>
    </row>
    <row r="646" spans="18:27" x14ac:dyDescent="0.35">
      <c r="R646" s="101"/>
      <c r="T646" s="101"/>
      <c r="U646" s="101"/>
      <c r="W646" s="101"/>
      <c r="X646" s="101"/>
      <c r="Y646" s="101"/>
      <c r="AA646" s="101"/>
    </row>
    <row r="647" spans="18:27" x14ac:dyDescent="0.35">
      <c r="R647" s="101"/>
      <c r="T647" s="101"/>
      <c r="U647" s="101"/>
      <c r="W647" s="101"/>
      <c r="X647" s="101"/>
      <c r="Y647" s="101"/>
      <c r="AA647" s="101"/>
    </row>
    <row r="648" spans="18:27" x14ac:dyDescent="0.35">
      <c r="R648" s="101"/>
      <c r="T648" s="101"/>
      <c r="U648" s="101"/>
      <c r="W648" s="101"/>
      <c r="X648" s="101"/>
      <c r="Y648" s="101"/>
      <c r="AA648" s="101"/>
    </row>
    <row r="649" spans="18:27" x14ac:dyDescent="0.35">
      <c r="R649" s="101"/>
      <c r="T649" s="101"/>
      <c r="U649" s="101"/>
      <c r="W649" s="101"/>
      <c r="X649" s="101"/>
      <c r="Y649" s="101"/>
      <c r="AA649" s="101"/>
    </row>
    <row r="650" spans="18:27" x14ac:dyDescent="0.35">
      <c r="R650" s="101"/>
      <c r="T650" s="101"/>
      <c r="U650" s="101"/>
      <c r="W650" s="101"/>
      <c r="X650" s="101"/>
      <c r="Y650" s="101"/>
      <c r="AA650" s="101"/>
    </row>
    <row r="651" spans="18:27" x14ac:dyDescent="0.35">
      <c r="R651" s="101"/>
      <c r="T651" s="101"/>
      <c r="U651" s="101"/>
      <c r="W651" s="101"/>
      <c r="X651" s="101"/>
      <c r="Y651" s="101"/>
      <c r="AA651" s="101"/>
    </row>
    <row r="652" spans="18:27" x14ac:dyDescent="0.35">
      <c r="R652" s="101"/>
      <c r="T652" s="101"/>
      <c r="U652" s="101"/>
      <c r="W652" s="101"/>
      <c r="X652" s="101"/>
      <c r="Y652" s="101"/>
      <c r="AA652" s="101"/>
    </row>
    <row r="653" spans="18:27" x14ac:dyDescent="0.35">
      <c r="R653" s="101"/>
      <c r="T653" s="101"/>
      <c r="U653" s="101"/>
      <c r="W653" s="101"/>
      <c r="X653" s="101"/>
      <c r="Y653" s="101"/>
      <c r="AA653" s="101"/>
    </row>
    <row r="654" spans="18:27" x14ac:dyDescent="0.35">
      <c r="R654" s="101"/>
      <c r="T654" s="101"/>
      <c r="U654" s="101"/>
      <c r="W654" s="101"/>
      <c r="X654" s="101"/>
      <c r="Y654" s="101"/>
      <c r="AA654" s="101"/>
    </row>
    <row r="655" spans="18:27" x14ac:dyDescent="0.35">
      <c r="R655" s="101"/>
      <c r="T655" s="101"/>
      <c r="U655" s="101"/>
      <c r="W655" s="101"/>
      <c r="X655" s="101"/>
      <c r="Y655" s="101"/>
      <c r="AA655" s="101"/>
    </row>
    <row r="656" spans="18:27" x14ac:dyDescent="0.35">
      <c r="R656" s="101"/>
      <c r="T656" s="101"/>
      <c r="U656" s="101"/>
      <c r="W656" s="101"/>
      <c r="X656" s="101"/>
      <c r="Y656" s="101"/>
      <c r="AA656" s="101"/>
    </row>
    <row r="657" spans="18:27" x14ac:dyDescent="0.35">
      <c r="R657" s="101"/>
      <c r="T657" s="101"/>
      <c r="U657" s="101"/>
      <c r="W657" s="101"/>
      <c r="X657" s="101"/>
      <c r="Y657" s="101"/>
      <c r="AA657" s="101"/>
    </row>
    <row r="658" spans="18:27" x14ac:dyDescent="0.35">
      <c r="R658" s="101"/>
      <c r="T658" s="101"/>
      <c r="U658" s="101"/>
      <c r="W658" s="101"/>
      <c r="X658" s="101"/>
      <c r="Y658" s="101"/>
      <c r="AA658" s="101"/>
    </row>
    <row r="659" spans="18:27" x14ac:dyDescent="0.35">
      <c r="R659" s="101"/>
      <c r="T659" s="101"/>
      <c r="U659" s="101"/>
      <c r="W659" s="101"/>
      <c r="X659" s="101"/>
      <c r="Y659" s="101"/>
      <c r="AA659" s="101"/>
    </row>
    <row r="660" spans="18:27" x14ac:dyDescent="0.35">
      <c r="R660" s="101"/>
      <c r="T660" s="101"/>
      <c r="U660" s="101"/>
      <c r="W660" s="101"/>
      <c r="X660" s="101"/>
      <c r="Y660" s="101"/>
      <c r="AA660" s="101"/>
    </row>
    <row r="661" spans="18:27" x14ac:dyDescent="0.35">
      <c r="R661" s="101"/>
      <c r="T661" s="101"/>
      <c r="U661" s="101"/>
      <c r="W661" s="101"/>
      <c r="X661" s="101"/>
      <c r="Y661" s="101"/>
      <c r="AA661" s="101"/>
    </row>
    <row r="662" spans="18:27" x14ac:dyDescent="0.35">
      <c r="R662" s="101"/>
      <c r="T662" s="101"/>
      <c r="U662" s="101"/>
      <c r="W662" s="101"/>
      <c r="X662" s="101"/>
      <c r="Y662" s="101"/>
      <c r="AA662" s="101"/>
    </row>
    <row r="663" spans="18:27" x14ac:dyDescent="0.35">
      <c r="R663" s="101"/>
      <c r="T663" s="101"/>
      <c r="U663" s="101"/>
      <c r="W663" s="101"/>
      <c r="X663" s="101"/>
      <c r="Y663" s="101"/>
      <c r="AA663" s="101"/>
    </row>
    <row r="664" spans="18:27" x14ac:dyDescent="0.35">
      <c r="R664" s="101"/>
      <c r="T664" s="101"/>
      <c r="U664" s="101"/>
      <c r="W664" s="101"/>
      <c r="X664" s="101"/>
      <c r="Y664" s="101"/>
      <c r="AA664" s="101"/>
    </row>
    <row r="665" spans="18:27" x14ac:dyDescent="0.35">
      <c r="R665" s="101"/>
      <c r="T665" s="101"/>
      <c r="U665" s="101"/>
      <c r="W665" s="101"/>
      <c r="X665" s="101"/>
      <c r="Y665" s="101"/>
      <c r="AA665" s="101"/>
    </row>
    <row r="666" spans="18:27" x14ac:dyDescent="0.35">
      <c r="R666" s="101"/>
      <c r="T666" s="101"/>
      <c r="U666" s="101"/>
      <c r="W666" s="101"/>
      <c r="X666" s="101"/>
      <c r="Y666" s="101"/>
      <c r="AA666" s="101"/>
    </row>
    <row r="667" spans="18:27" x14ac:dyDescent="0.35">
      <c r="R667" s="101"/>
      <c r="T667" s="101"/>
      <c r="U667" s="101"/>
      <c r="W667" s="101"/>
      <c r="X667" s="101"/>
      <c r="Y667" s="101"/>
      <c r="AA667" s="101"/>
    </row>
    <row r="668" spans="18:27" x14ac:dyDescent="0.35">
      <c r="R668" s="101"/>
      <c r="T668" s="101"/>
      <c r="U668" s="101"/>
      <c r="W668" s="101"/>
      <c r="X668" s="101"/>
      <c r="Y668" s="101"/>
      <c r="AA668" s="101"/>
    </row>
    <row r="669" spans="18:27" x14ac:dyDescent="0.35">
      <c r="R669" s="101"/>
      <c r="T669" s="101"/>
      <c r="U669" s="101"/>
      <c r="W669" s="101"/>
      <c r="X669" s="101"/>
      <c r="Y669" s="101"/>
      <c r="AA669" s="101"/>
    </row>
    <row r="670" spans="18:27" x14ac:dyDescent="0.35">
      <c r="R670" s="101"/>
      <c r="T670" s="101"/>
      <c r="U670" s="101"/>
      <c r="W670" s="101"/>
      <c r="X670" s="101"/>
      <c r="Y670" s="101"/>
      <c r="AA670" s="101"/>
    </row>
    <row r="671" spans="18:27" x14ac:dyDescent="0.35">
      <c r="R671" s="101"/>
      <c r="T671" s="101"/>
      <c r="U671" s="101"/>
      <c r="W671" s="101"/>
      <c r="X671" s="101"/>
      <c r="Y671" s="101"/>
      <c r="AA671" s="101"/>
    </row>
    <row r="672" spans="18:27" x14ac:dyDescent="0.35">
      <c r="R672" s="101"/>
      <c r="T672" s="101"/>
      <c r="U672" s="101"/>
      <c r="W672" s="101"/>
      <c r="X672" s="101"/>
      <c r="Y672" s="101"/>
      <c r="AA672" s="101"/>
    </row>
    <row r="673" spans="18:27" x14ac:dyDescent="0.35">
      <c r="R673" s="101"/>
      <c r="T673" s="101"/>
      <c r="U673" s="101"/>
      <c r="W673" s="101"/>
      <c r="X673" s="101"/>
      <c r="Y673" s="101"/>
      <c r="AA673" s="101"/>
    </row>
    <row r="674" spans="18:27" x14ac:dyDescent="0.35">
      <c r="R674" s="101"/>
      <c r="T674" s="101"/>
      <c r="U674" s="101"/>
      <c r="W674" s="101"/>
      <c r="X674" s="101"/>
      <c r="Y674" s="101"/>
      <c r="AA674" s="101"/>
    </row>
    <row r="675" spans="18:27" x14ac:dyDescent="0.35">
      <c r="R675" s="101"/>
      <c r="T675" s="101"/>
      <c r="U675" s="101"/>
      <c r="W675" s="101"/>
      <c r="X675" s="101"/>
      <c r="Y675" s="101"/>
      <c r="AA675" s="101"/>
    </row>
    <row r="676" spans="18:27" x14ac:dyDescent="0.35">
      <c r="R676" s="101"/>
      <c r="T676" s="101"/>
      <c r="U676" s="101"/>
      <c r="W676" s="101"/>
      <c r="X676" s="101"/>
      <c r="Y676" s="101"/>
      <c r="AA676" s="101"/>
    </row>
    <row r="677" spans="18:27" x14ac:dyDescent="0.35">
      <c r="R677" s="101"/>
      <c r="T677" s="101"/>
      <c r="U677" s="101"/>
      <c r="W677" s="101"/>
      <c r="X677" s="101"/>
      <c r="Y677" s="101"/>
      <c r="AA677" s="101"/>
    </row>
    <row r="678" spans="18:27" x14ac:dyDescent="0.35">
      <c r="R678" s="101"/>
      <c r="T678" s="101"/>
      <c r="U678" s="101"/>
      <c r="W678" s="101"/>
      <c r="X678" s="101"/>
      <c r="Y678" s="101"/>
      <c r="AA678" s="101"/>
    </row>
    <row r="679" spans="18:27" x14ac:dyDescent="0.35">
      <c r="R679" s="101"/>
      <c r="T679" s="101"/>
      <c r="U679" s="101"/>
      <c r="W679" s="101"/>
      <c r="X679" s="101"/>
      <c r="Y679" s="101"/>
      <c r="AA679" s="101"/>
    </row>
    <row r="680" spans="18:27" x14ac:dyDescent="0.35">
      <c r="R680" s="101"/>
      <c r="T680" s="101"/>
      <c r="U680" s="101"/>
      <c r="W680" s="101"/>
      <c r="X680" s="101"/>
      <c r="Y680" s="101"/>
      <c r="AA680" s="101"/>
    </row>
    <row r="681" spans="18:27" x14ac:dyDescent="0.35">
      <c r="R681" s="101"/>
      <c r="T681" s="101"/>
      <c r="U681" s="101"/>
      <c r="W681" s="101"/>
      <c r="X681" s="101"/>
      <c r="Y681" s="101"/>
      <c r="AA681" s="101"/>
    </row>
    <row r="682" spans="18:27" x14ac:dyDescent="0.35">
      <c r="R682" s="101"/>
      <c r="T682" s="101"/>
      <c r="U682" s="101"/>
      <c r="W682" s="101"/>
      <c r="X682" s="101"/>
      <c r="Y682" s="101"/>
      <c r="AA682" s="101"/>
    </row>
    <row r="683" spans="18:27" x14ac:dyDescent="0.35">
      <c r="R683" s="101"/>
      <c r="T683" s="101"/>
      <c r="U683" s="101"/>
      <c r="W683" s="101"/>
      <c r="X683" s="101"/>
      <c r="Y683" s="101"/>
      <c r="AA683" s="101"/>
    </row>
    <row r="684" spans="18:27" x14ac:dyDescent="0.35">
      <c r="R684" s="101"/>
      <c r="T684" s="101"/>
      <c r="U684" s="101"/>
      <c r="W684" s="101"/>
      <c r="X684" s="101"/>
      <c r="Y684" s="101"/>
      <c r="AA684" s="101"/>
    </row>
    <row r="685" spans="18:27" x14ac:dyDescent="0.35">
      <c r="R685" s="101"/>
      <c r="T685" s="101"/>
      <c r="U685" s="101"/>
      <c r="W685" s="101"/>
      <c r="X685" s="101"/>
      <c r="Y685" s="101"/>
      <c r="AA685" s="101"/>
    </row>
    <row r="686" spans="18:27" x14ac:dyDescent="0.35">
      <c r="R686" s="101"/>
      <c r="T686" s="101"/>
      <c r="U686" s="101"/>
      <c r="W686" s="101"/>
      <c r="X686" s="101"/>
      <c r="Y686" s="101"/>
      <c r="AA686" s="101"/>
    </row>
    <row r="687" spans="18:27" x14ac:dyDescent="0.35">
      <c r="R687" s="101"/>
      <c r="T687" s="101"/>
      <c r="U687" s="101"/>
      <c r="W687" s="101"/>
      <c r="X687" s="101"/>
      <c r="Y687" s="101"/>
      <c r="AA687" s="101"/>
    </row>
    <row r="688" spans="18:27" x14ac:dyDescent="0.35">
      <c r="R688" s="101"/>
      <c r="T688" s="101"/>
      <c r="U688" s="101"/>
      <c r="W688" s="101"/>
      <c r="X688" s="101"/>
      <c r="Y688" s="101"/>
      <c r="AA688" s="101"/>
    </row>
    <row r="689" spans="18:27" x14ac:dyDescent="0.35">
      <c r="R689" s="101"/>
      <c r="T689" s="101"/>
      <c r="U689" s="101"/>
      <c r="W689" s="101"/>
      <c r="X689" s="101"/>
      <c r="Y689" s="101"/>
      <c r="AA689" s="101"/>
    </row>
    <row r="690" spans="18:27" x14ac:dyDescent="0.35">
      <c r="R690" s="101"/>
      <c r="T690" s="101"/>
      <c r="U690" s="101"/>
      <c r="W690" s="101"/>
      <c r="X690" s="101"/>
      <c r="Y690" s="101"/>
      <c r="AA690" s="101"/>
    </row>
    <row r="691" spans="18:27" x14ac:dyDescent="0.35">
      <c r="R691" s="101"/>
      <c r="T691" s="101"/>
      <c r="U691" s="101"/>
      <c r="W691" s="101"/>
      <c r="X691" s="101"/>
      <c r="Y691" s="101"/>
      <c r="AA691" s="101"/>
    </row>
    <row r="692" spans="18:27" x14ac:dyDescent="0.35">
      <c r="R692" s="101"/>
      <c r="T692" s="101"/>
      <c r="U692" s="101"/>
      <c r="W692" s="101"/>
      <c r="X692" s="101"/>
      <c r="Y692" s="101"/>
      <c r="AA692" s="101"/>
    </row>
    <row r="693" spans="18:27" x14ac:dyDescent="0.35">
      <c r="R693" s="101"/>
      <c r="T693" s="101"/>
      <c r="U693" s="101"/>
      <c r="W693" s="101"/>
      <c r="X693" s="101"/>
      <c r="Y693" s="101"/>
      <c r="AA693" s="101"/>
    </row>
    <row r="694" spans="18:27" x14ac:dyDescent="0.35">
      <c r="R694" s="101"/>
      <c r="T694" s="101"/>
      <c r="U694" s="101"/>
      <c r="W694" s="101"/>
      <c r="X694" s="101"/>
      <c r="Y694" s="101"/>
      <c r="AA694" s="101"/>
    </row>
    <row r="695" spans="18:27" x14ac:dyDescent="0.35">
      <c r="R695" s="101"/>
      <c r="T695" s="101"/>
      <c r="U695" s="101"/>
      <c r="W695" s="101"/>
      <c r="X695" s="101"/>
      <c r="Y695" s="101"/>
      <c r="AA695" s="101"/>
    </row>
    <row r="696" spans="18:27" x14ac:dyDescent="0.35">
      <c r="R696" s="101"/>
      <c r="T696" s="101"/>
      <c r="U696" s="101"/>
      <c r="W696" s="101"/>
      <c r="X696" s="101"/>
      <c r="Y696" s="101"/>
      <c r="AA696" s="101"/>
    </row>
    <row r="697" spans="18:27" x14ac:dyDescent="0.35">
      <c r="R697" s="101"/>
      <c r="T697" s="101"/>
      <c r="U697" s="101"/>
      <c r="W697" s="101"/>
      <c r="X697" s="101"/>
      <c r="Y697" s="101"/>
      <c r="AA697" s="101"/>
    </row>
    <row r="698" spans="18:27" x14ac:dyDescent="0.35">
      <c r="R698" s="101"/>
      <c r="T698" s="101"/>
      <c r="U698" s="101"/>
      <c r="W698" s="101"/>
      <c r="X698" s="101"/>
      <c r="Y698" s="101"/>
      <c r="AA698" s="101"/>
    </row>
    <row r="699" spans="18:27" x14ac:dyDescent="0.35">
      <c r="R699" s="101"/>
      <c r="T699" s="101"/>
      <c r="U699" s="101"/>
      <c r="W699" s="101"/>
      <c r="X699" s="101"/>
      <c r="Y699" s="101"/>
      <c r="AA699" s="101"/>
    </row>
    <row r="700" spans="18:27" x14ac:dyDescent="0.35">
      <c r="R700" s="101"/>
      <c r="T700" s="101"/>
      <c r="U700" s="101"/>
      <c r="W700" s="101"/>
      <c r="X700" s="101"/>
      <c r="Y700" s="101"/>
      <c r="AA700" s="101"/>
    </row>
    <row r="701" spans="18:27" x14ac:dyDescent="0.35">
      <c r="R701" s="101"/>
      <c r="T701" s="101"/>
      <c r="U701" s="101"/>
      <c r="W701" s="101"/>
      <c r="X701" s="101"/>
      <c r="Y701" s="101"/>
      <c r="AA701" s="101"/>
    </row>
    <row r="702" spans="18:27" x14ac:dyDescent="0.35">
      <c r="R702" s="101"/>
      <c r="T702" s="101"/>
      <c r="U702" s="101"/>
      <c r="W702" s="101"/>
      <c r="X702" s="101"/>
      <c r="Y702" s="101"/>
      <c r="AA702" s="101"/>
    </row>
    <row r="703" spans="18:27" x14ac:dyDescent="0.35">
      <c r="R703" s="101"/>
      <c r="T703" s="101"/>
      <c r="U703" s="101"/>
      <c r="W703" s="101"/>
      <c r="X703" s="101"/>
      <c r="Y703" s="101"/>
      <c r="AA703" s="101"/>
    </row>
    <row r="704" spans="18:27" x14ac:dyDescent="0.35">
      <c r="R704" s="101"/>
      <c r="T704" s="101"/>
      <c r="U704" s="101"/>
      <c r="W704" s="101"/>
      <c r="X704" s="101"/>
      <c r="Y704" s="101"/>
      <c r="AA704" s="101"/>
    </row>
    <row r="705" spans="18:27" x14ac:dyDescent="0.35">
      <c r="R705" s="101"/>
      <c r="T705" s="101"/>
      <c r="U705" s="101"/>
      <c r="W705" s="101"/>
      <c r="X705" s="101"/>
      <c r="Y705" s="101"/>
      <c r="AA705" s="101"/>
    </row>
    <row r="706" spans="18:27" x14ac:dyDescent="0.35">
      <c r="R706" s="101"/>
      <c r="T706" s="101"/>
      <c r="U706" s="101"/>
      <c r="W706" s="101"/>
      <c r="X706" s="101"/>
      <c r="Y706" s="101"/>
      <c r="AA706" s="101"/>
    </row>
    <row r="707" spans="18:27" x14ac:dyDescent="0.35">
      <c r="R707" s="101"/>
      <c r="T707" s="101"/>
      <c r="U707" s="101"/>
      <c r="W707" s="101"/>
      <c r="X707" s="101"/>
      <c r="Y707" s="101"/>
      <c r="AA707" s="101"/>
    </row>
    <row r="708" spans="18:27" x14ac:dyDescent="0.35">
      <c r="R708" s="101"/>
      <c r="T708" s="101"/>
      <c r="U708" s="101"/>
      <c r="W708" s="101"/>
      <c r="X708" s="101"/>
      <c r="Y708" s="101"/>
      <c r="AA708" s="101"/>
    </row>
    <row r="709" spans="18:27" x14ac:dyDescent="0.35">
      <c r="R709" s="101"/>
      <c r="T709" s="101"/>
      <c r="U709" s="101"/>
      <c r="W709" s="101"/>
      <c r="X709" s="101"/>
      <c r="Y709" s="101"/>
      <c r="AA709" s="101"/>
    </row>
    <row r="710" spans="18:27" x14ac:dyDescent="0.35">
      <c r="R710" s="101"/>
      <c r="T710" s="101"/>
      <c r="U710" s="101"/>
      <c r="W710" s="101"/>
      <c r="X710" s="101"/>
      <c r="Y710" s="101"/>
      <c r="AA710" s="101"/>
    </row>
    <row r="711" spans="18:27" x14ac:dyDescent="0.35">
      <c r="R711" s="101"/>
      <c r="T711" s="101"/>
      <c r="U711" s="101"/>
      <c r="W711" s="101"/>
      <c r="X711" s="101"/>
      <c r="Y711" s="101"/>
      <c r="AA711" s="101"/>
    </row>
    <row r="712" spans="18:27" x14ac:dyDescent="0.35">
      <c r="R712" s="101"/>
      <c r="T712" s="101"/>
      <c r="U712" s="101"/>
      <c r="W712" s="101"/>
      <c r="X712" s="101"/>
      <c r="Y712" s="101"/>
      <c r="AA712" s="101"/>
    </row>
    <row r="713" spans="18:27" x14ac:dyDescent="0.35">
      <c r="R713" s="101"/>
      <c r="T713" s="101"/>
      <c r="U713" s="101"/>
      <c r="W713" s="101"/>
      <c r="X713" s="101"/>
      <c r="Y713" s="101"/>
      <c r="AA713" s="101"/>
    </row>
    <row r="714" spans="18:27" x14ac:dyDescent="0.35">
      <c r="R714" s="101"/>
      <c r="T714" s="101"/>
      <c r="U714" s="101"/>
      <c r="W714" s="101"/>
      <c r="X714" s="101"/>
      <c r="Y714" s="101"/>
      <c r="AA714" s="101"/>
    </row>
    <row r="715" spans="18:27" x14ac:dyDescent="0.35">
      <c r="R715" s="101"/>
      <c r="T715" s="101"/>
      <c r="U715" s="101"/>
      <c r="W715" s="101"/>
      <c r="X715" s="101"/>
      <c r="Y715" s="101"/>
      <c r="AA715" s="101"/>
    </row>
    <row r="716" spans="18:27" x14ac:dyDescent="0.35">
      <c r="R716" s="101"/>
      <c r="T716" s="101"/>
      <c r="U716" s="101"/>
      <c r="W716" s="101"/>
      <c r="X716" s="101"/>
      <c r="Y716" s="101"/>
      <c r="AA716" s="101"/>
    </row>
    <row r="717" spans="18:27" x14ac:dyDescent="0.35">
      <c r="R717" s="101"/>
      <c r="T717" s="101"/>
      <c r="U717" s="101"/>
      <c r="W717" s="101"/>
      <c r="X717" s="101"/>
      <c r="Y717" s="101"/>
      <c r="AA717" s="101"/>
    </row>
    <row r="718" spans="18:27" x14ac:dyDescent="0.35">
      <c r="R718" s="101"/>
      <c r="T718" s="101"/>
      <c r="U718" s="101"/>
      <c r="W718" s="101"/>
      <c r="X718" s="101"/>
      <c r="Y718" s="101"/>
      <c r="AA718" s="101"/>
    </row>
    <row r="719" spans="18:27" x14ac:dyDescent="0.35">
      <c r="R719" s="101"/>
      <c r="T719" s="101"/>
      <c r="U719" s="101"/>
      <c r="W719" s="101"/>
      <c r="X719" s="101"/>
      <c r="Y719" s="101"/>
      <c r="AA719" s="101"/>
    </row>
    <row r="720" spans="18:27" x14ac:dyDescent="0.35">
      <c r="R720" s="101"/>
      <c r="T720" s="101"/>
      <c r="U720" s="101"/>
      <c r="W720" s="101"/>
      <c r="X720" s="101"/>
      <c r="Y720" s="101"/>
      <c r="AA720" s="101"/>
    </row>
    <row r="721" spans="18:27" x14ac:dyDescent="0.35">
      <c r="R721" s="101"/>
      <c r="T721" s="101"/>
      <c r="U721" s="101"/>
      <c r="W721" s="101"/>
      <c r="X721" s="101"/>
      <c r="Y721" s="101"/>
      <c r="AA721" s="101"/>
    </row>
    <row r="722" spans="18:27" x14ac:dyDescent="0.35">
      <c r="R722" s="101"/>
      <c r="T722" s="101"/>
      <c r="U722" s="101"/>
      <c r="W722" s="101"/>
      <c r="X722" s="101"/>
      <c r="Y722" s="101"/>
      <c r="AA722" s="101"/>
    </row>
    <row r="723" spans="18:27" x14ac:dyDescent="0.35">
      <c r="R723" s="101"/>
      <c r="T723" s="101"/>
      <c r="U723" s="101"/>
      <c r="W723" s="101"/>
      <c r="X723" s="101"/>
      <c r="Y723" s="101"/>
      <c r="AA723" s="101"/>
    </row>
    <row r="724" spans="18:27" x14ac:dyDescent="0.35">
      <c r="R724" s="101"/>
      <c r="T724" s="101"/>
      <c r="U724" s="101"/>
      <c r="W724" s="101"/>
      <c r="X724" s="101"/>
      <c r="Y724" s="101"/>
      <c r="AA724" s="101"/>
    </row>
    <row r="725" spans="18:27" x14ac:dyDescent="0.35">
      <c r="R725" s="101"/>
      <c r="T725" s="101"/>
      <c r="U725" s="101"/>
      <c r="W725" s="101"/>
      <c r="X725" s="101"/>
      <c r="Y725" s="101"/>
      <c r="AA725" s="101"/>
    </row>
    <row r="726" spans="18:27" x14ac:dyDescent="0.35">
      <c r="R726" s="101"/>
      <c r="T726" s="101"/>
      <c r="U726" s="101"/>
      <c r="W726" s="101"/>
      <c r="X726" s="101"/>
      <c r="Y726" s="101"/>
      <c r="AA726" s="101"/>
    </row>
    <row r="727" spans="18:27" x14ac:dyDescent="0.35">
      <c r="R727" s="101"/>
      <c r="T727" s="101"/>
      <c r="U727" s="101"/>
      <c r="W727" s="101"/>
      <c r="X727" s="101"/>
      <c r="Y727" s="101"/>
      <c r="AA727" s="101"/>
    </row>
    <row r="728" spans="18:27" x14ac:dyDescent="0.35">
      <c r="R728" s="101"/>
      <c r="T728" s="101"/>
      <c r="U728" s="101"/>
      <c r="W728" s="101"/>
      <c r="X728" s="101"/>
      <c r="Y728" s="101"/>
      <c r="AA728" s="101"/>
    </row>
    <row r="729" spans="18:27" x14ac:dyDescent="0.35">
      <c r="R729" s="101"/>
      <c r="T729" s="101"/>
      <c r="U729" s="101"/>
      <c r="W729" s="101"/>
      <c r="X729" s="101"/>
      <c r="Y729" s="101"/>
      <c r="AA729" s="101"/>
    </row>
    <row r="730" spans="18:27" x14ac:dyDescent="0.35">
      <c r="R730" s="101"/>
      <c r="T730" s="101"/>
      <c r="U730" s="101"/>
      <c r="W730" s="101"/>
      <c r="X730" s="101"/>
      <c r="Y730" s="101"/>
      <c r="AA730" s="101"/>
    </row>
    <row r="731" spans="18:27" x14ac:dyDescent="0.35">
      <c r="R731" s="101"/>
      <c r="T731" s="101"/>
      <c r="U731" s="101"/>
      <c r="W731" s="101"/>
      <c r="X731" s="101"/>
      <c r="Y731" s="101"/>
      <c r="AA731" s="101"/>
    </row>
    <row r="732" spans="18:27" x14ac:dyDescent="0.35">
      <c r="R732" s="101"/>
      <c r="T732" s="101"/>
      <c r="U732" s="101"/>
      <c r="W732" s="101"/>
      <c r="X732" s="101"/>
      <c r="Y732" s="101"/>
      <c r="AA732" s="101"/>
    </row>
    <row r="733" spans="18:27" x14ac:dyDescent="0.35">
      <c r="R733" s="101"/>
      <c r="T733" s="101"/>
      <c r="U733" s="101"/>
      <c r="W733" s="101"/>
      <c r="X733" s="101"/>
      <c r="Y733" s="101"/>
      <c r="AA733" s="101"/>
    </row>
    <row r="734" spans="18:27" x14ac:dyDescent="0.35">
      <c r="R734" s="101"/>
      <c r="T734" s="101"/>
      <c r="U734" s="101"/>
      <c r="W734" s="101"/>
      <c r="X734" s="101"/>
      <c r="Y734" s="101"/>
      <c r="AA734" s="101"/>
    </row>
    <row r="735" spans="18:27" x14ac:dyDescent="0.35">
      <c r="R735" s="101"/>
      <c r="T735" s="101"/>
      <c r="U735" s="101"/>
      <c r="W735" s="101"/>
      <c r="X735" s="101"/>
      <c r="Y735" s="101"/>
      <c r="AA735" s="101"/>
    </row>
    <row r="736" spans="18:27" x14ac:dyDescent="0.35">
      <c r="R736" s="101"/>
      <c r="T736" s="101"/>
      <c r="U736" s="101"/>
      <c r="W736" s="101"/>
      <c r="X736" s="101"/>
      <c r="Y736" s="101"/>
      <c r="AA736" s="101"/>
    </row>
    <row r="737" spans="18:27" x14ac:dyDescent="0.35">
      <c r="R737" s="101"/>
      <c r="T737" s="101"/>
      <c r="U737" s="101"/>
      <c r="W737" s="101"/>
      <c r="X737" s="101"/>
      <c r="Y737" s="101"/>
      <c r="AA737" s="101"/>
    </row>
    <row r="738" spans="18:27" x14ac:dyDescent="0.35">
      <c r="R738" s="101"/>
      <c r="T738" s="101"/>
      <c r="U738" s="101"/>
      <c r="W738" s="101"/>
      <c r="X738" s="101"/>
      <c r="Y738" s="101"/>
      <c r="AA738" s="101"/>
    </row>
    <row r="739" spans="18:27" x14ac:dyDescent="0.35">
      <c r="R739" s="101"/>
      <c r="T739" s="101"/>
      <c r="U739" s="101"/>
      <c r="W739" s="101"/>
      <c r="X739" s="101"/>
      <c r="Y739" s="101"/>
      <c r="AA739" s="101"/>
    </row>
    <row r="740" spans="18:27" x14ac:dyDescent="0.35">
      <c r="R740" s="101"/>
      <c r="T740" s="101"/>
      <c r="U740" s="101"/>
      <c r="W740" s="101"/>
      <c r="X740" s="101"/>
      <c r="Y740" s="101"/>
      <c r="AA740" s="101"/>
    </row>
    <row r="741" spans="18:27" x14ac:dyDescent="0.35">
      <c r="R741" s="101"/>
      <c r="T741" s="101"/>
      <c r="U741" s="101"/>
      <c r="W741" s="101"/>
      <c r="X741" s="101"/>
      <c r="Y741" s="101"/>
      <c r="AA741" s="101"/>
    </row>
    <row r="742" spans="18:27" x14ac:dyDescent="0.35">
      <c r="R742" s="101"/>
      <c r="T742" s="101"/>
      <c r="U742" s="101"/>
      <c r="W742" s="101"/>
      <c r="X742" s="101"/>
      <c r="Y742" s="101"/>
      <c r="AA742" s="101"/>
    </row>
    <row r="743" spans="18:27" x14ac:dyDescent="0.35">
      <c r="R743" s="101"/>
      <c r="T743" s="101"/>
      <c r="U743" s="101"/>
      <c r="W743" s="101"/>
      <c r="X743" s="101"/>
      <c r="Y743" s="101"/>
      <c r="AA743" s="101"/>
    </row>
    <row r="744" spans="18:27" x14ac:dyDescent="0.35">
      <c r="R744" s="101"/>
      <c r="T744" s="101"/>
      <c r="U744" s="101"/>
      <c r="W744" s="101"/>
      <c r="X744" s="101"/>
      <c r="Y744" s="101"/>
      <c r="AA744" s="101"/>
    </row>
    <row r="745" spans="18:27" x14ac:dyDescent="0.35">
      <c r="R745" s="101"/>
      <c r="T745" s="101"/>
      <c r="U745" s="101"/>
      <c r="W745" s="101"/>
      <c r="X745" s="101"/>
      <c r="Y745" s="101"/>
      <c r="AA745" s="101"/>
    </row>
    <row r="746" spans="18:27" x14ac:dyDescent="0.35">
      <c r="R746" s="101"/>
      <c r="T746" s="101"/>
      <c r="U746" s="101"/>
      <c r="W746" s="101"/>
      <c r="X746" s="101"/>
      <c r="Y746" s="101"/>
      <c r="AA746" s="101"/>
    </row>
    <row r="747" spans="18:27" x14ac:dyDescent="0.35">
      <c r="R747" s="101"/>
      <c r="T747" s="101"/>
      <c r="U747" s="101"/>
      <c r="W747" s="101"/>
      <c r="X747" s="101"/>
      <c r="Y747" s="101"/>
      <c r="AA747" s="101"/>
    </row>
    <row r="748" spans="18:27" x14ac:dyDescent="0.35">
      <c r="R748" s="101"/>
      <c r="T748" s="101"/>
      <c r="U748" s="101"/>
      <c r="W748" s="101"/>
      <c r="X748" s="101"/>
      <c r="Y748" s="101"/>
      <c r="AA748" s="101"/>
    </row>
    <row r="749" spans="18:27" x14ac:dyDescent="0.35">
      <c r="R749" s="101"/>
      <c r="T749" s="101"/>
      <c r="U749" s="101"/>
      <c r="W749" s="101"/>
      <c r="X749" s="101"/>
      <c r="Y749" s="101"/>
      <c r="AA749" s="101"/>
    </row>
    <row r="750" spans="18:27" x14ac:dyDescent="0.35">
      <c r="R750" s="101"/>
      <c r="T750" s="101"/>
      <c r="U750" s="101"/>
      <c r="W750" s="101"/>
      <c r="X750" s="101"/>
      <c r="Y750" s="101"/>
      <c r="AA750" s="101"/>
    </row>
    <row r="751" spans="18:27" x14ac:dyDescent="0.35">
      <c r="R751" s="101"/>
      <c r="T751" s="101"/>
      <c r="U751" s="101"/>
      <c r="W751" s="101"/>
      <c r="X751" s="101"/>
      <c r="Y751" s="101"/>
      <c r="AA751" s="101"/>
    </row>
    <row r="752" spans="18:27" x14ac:dyDescent="0.35">
      <c r="R752" s="101"/>
      <c r="T752" s="101"/>
      <c r="U752" s="101"/>
      <c r="W752" s="101"/>
      <c r="X752" s="101"/>
      <c r="Y752" s="101"/>
      <c r="AA752" s="101"/>
    </row>
    <row r="753" spans="18:27" x14ac:dyDescent="0.35">
      <c r="R753" s="101"/>
      <c r="T753" s="101"/>
      <c r="U753" s="101"/>
      <c r="W753" s="101"/>
      <c r="X753" s="101"/>
      <c r="Y753" s="101"/>
      <c r="AA753" s="101"/>
    </row>
    <row r="754" spans="18:27" x14ac:dyDescent="0.35">
      <c r="R754" s="101"/>
      <c r="T754" s="101"/>
      <c r="U754" s="101"/>
      <c r="W754" s="101"/>
      <c r="X754" s="101"/>
      <c r="Y754" s="101"/>
      <c r="AA754" s="101"/>
    </row>
    <row r="755" spans="18:27" x14ac:dyDescent="0.35">
      <c r="R755" s="101"/>
      <c r="T755" s="101"/>
      <c r="U755" s="101"/>
      <c r="W755" s="101"/>
      <c r="X755" s="101"/>
      <c r="Y755" s="101"/>
      <c r="AA755" s="101"/>
    </row>
    <row r="756" spans="18:27" x14ac:dyDescent="0.35">
      <c r="R756" s="101"/>
      <c r="T756" s="101"/>
      <c r="U756" s="101"/>
      <c r="W756" s="101"/>
      <c r="X756" s="101"/>
      <c r="Y756" s="101"/>
      <c r="AA756" s="101"/>
    </row>
    <row r="757" spans="18:27" x14ac:dyDescent="0.35">
      <c r="R757" s="101"/>
      <c r="T757" s="101"/>
      <c r="U757" s="101"/>
      <c r="W757" s="101"/>
      <c r="X757" s="101"/>
      <c r="Y757" s="101"/>
      <c r="AA757" s="101"/>
    </row>
    <row r="758" spans="18:27" x14ac:dyDescent="0.35">
      <c r="R758" s="101"/>
      <c r="T758" s="101"/>
      <c r="U758" s="101"/>
      <c r="W758" s="101"/>
      <c r="X758" s="101"/>
      <c r="Y758" s="101"/>
      <c r="AA758" s="101"/>
    </row>
    <row r="759" spans="18:27" x14ac:dyDescent="0.35">
      <c r="R759" s="101"/>
      <c r="T759" s="101"/>
      <c r="U759" s="101"/>
      <c r="W759" s="101"/>
      <c r="X759" s="101"/>
      <c r="Y759" s="101"/>
      <c r="AA759" s="101"/>
    </row>
    <row r="760" spans="18:27" x14ac:dyDescent="0.35">
      <c r="R760" s="101"/>
      <c r="T760" s="101"/>
      <c r="U760" s="101"/>
      <c r="W760" s="101"/>
      <c r="X760" s="101"/>
      <c r="Y760" s="101"/>
      <c r="AA760" s="101"/>
    </row>
    <row r="761" spans="18:27" x14ac:dyDescent="0.35">
      <c r="R761" s="101"/>
      <c r="T761" s="101"/>
      <c r="U761" s="101"/>
      <c r="W761" s="101"/>
      <c r="X761" s="101"/>
      <c r="Y761" s="101"/>
      <c r="AA761" s="101"/>
    </row>
    <row r="762" spans="18:27" x14ac:dyDescent="0.35">
      <c r="R762" s="101"/>
      <c r="T762" s="101"/>
      <c r="U762" s="101"/>
      <c r="W762" s="101"/>
      <c r="X762" s="101"/>
      <c r="Y762" s="101"/>
      <c r="AA762" s="101"/>
    </row>
    <row r="763" spans="18:27" x14ac:dyDescent="0.35">
      <c r="R763" s="101"/>
      <c r="T763" s="101"/>
      <c r="U763" s="101"/>
      <c r="W763" s="101"/>
      <c r="X763" s="101"/>
      <c r="Y763" s="101"/>
      <c r="AA763" s="101"/>
    </row>
    <row r="764" spans="18:27" x14ac:dyDescent="0.35">
      <c r="R764" s="101"/>
      <c r="T764" s="101"/>
      <c r="U764" s="101"/>
      <c r="W764" s="101"/>
      <c r="X764" s="101"/>
      <c r="Y764" s="101"/>
      <c r="AA764" s="101"/>
    </row>
    <row r="765" spans="18:27" x14ac:dyDescent="0.35">
      <c r="R765" s="101"/>
      <c r="T765" s="101"/>
      <c r="U765" s="101"/>
      <c r="W765" s="101"/>
      <c r="X765" s="101"/>
      <c r="Y765" s="101"/>
      <c r="AA765" s="101"/>
    </row>
    <row r="766" spans="18:27" x14ac:dyDescent="0.35">
      <c r="R766" s="101"/>
      <c r="T766" s="101"/>
      <c r="U766" s="101"/>
      <c r="W766" s="101"/>
      <c r="X766" s="101"/>
      <c r="Y766" s="101"/>
      <c r="AA766" s="101"/>
    </row>
    <row r="767" spans="18:27" x14ac:dyDescent="0.35">
      <c r="R767" s="101"/>
      <c r="T767" s="101"/>
      <c r="U767" s="101"/>
      <c r="W767" s="101"/>
      <c r="X767" s="101"/>
      <c r="Y767" s="101"/>
      <c r="AA767" s="101"/>
    </row>
    <row r="768" spans="18:27" x14ac:dyDescent="0.35">
      <c r="R768" s="101"/>
      <c r="T768" s="101"/>
      <c r="U768" s="101"/>
      <c r="W768" s="101"/>
      <c r="X768" s="101"/>
      <c r="Y768" s="101"/>
      <c r="AA768" s="101"/>
    </row>
    <row r="769" spans="18:27" x14ac:dyDescent="0.35">
      <c r="R769" s="101"/>
      <c r="T769" s="101"/>
      <c r="U769" s="101"/>
      <c r="W769" s="101"/>
      <c r="X769" s="101"/>
      <c r="Y769" s="101"/>
      <c r="AA769" s="101"/>
    </row>
    <row r="770" spans="18:27" x14ac:dyDescent="0.35">
      <c r="R770" s="101"/>
      <c r="T770" s="101"/>
      <c r="U770" s="101"/>
      <c r="W770" s="101"/>
      <c r="X770" s="101"/>
      <c r="Y770" s="101"/>
      <c r="AA770" s="101"/>
    </row>
    <row r="771" spans="18:27" x14ac:dyDescent="0.35">
      <c r="R771" s="101"/>
      <c r="T771" s="101"/>
      <c r="U771" s="101"/>
      <c r="W771" s="101"/>
      <c r="X771" s="101"/>
      <c r="Y771" s="101"/>
      <c r="AA771" s="101"/>
    </row>
    <row r="772" spans="18:27" x14ac:dyDescent="0.35">
      <c r="R772" s="101"/>
      <c r="T772" s="101"/>
      <c r="U772" s="101"/>
      <c r="W772" s="101"/>
      <c r="X772" s="101"/>
      <c r="Y772" s="101"/>
      <c r="AA772" s="101"/>
    </row>
    <row r="773" spans="18:27" x14ac:dyDescent="0.35">
      <c r="R773" s="101"/>
      <c r="T773" s="101"/>
      <c r="U773" s="101"/>
      <c r="W773" s="101"/>
      <c r="X773" s="101"/>
      <c r="Y773" s="101"/>
      <c r="AA773" s="101"/>
    </row>
    <row r="774" spans="18:27" x14ac:dyDescent="0.35">
      <c r="R774" s="101"/>
      <c r="T774" s="101"/>
      <c r="U774" s="101"/>
      <c r="W774" s="101"/>
      <c r="X774" s="101"/>
      <c r="Y774" s="101"/>
      <c r="AA774" s="101"/>
    </row>
    <row r="775" spans="18:27" x14ac:dyDescent="0.35">
      <c r="R775" s="101"/>
      <c r="T775" s="101"/>
      <c r="U775" s="101"/>
      <c r="W775" s="101"/>
      <c r="X775" s="101"/>
      <c r="Y775" s="101"/>
      <c r="AA775" s="101"/>
    </row>
    <row r="776" spans="18:27" x14ac:dyDescent="0.35">
      <c r="R776" s="101"/>
      <c r="T776" s="101"/>
      <c r="U776" s="101"/>
      <c r="W776" s="101"/>
      <c r="X776" s="101"/>
      <c r="Y776" s="101"/>
      <c r="AA776" s="101"/>
    </row>
    <row r="777" spans="18:27" x14ac:dyDescent="0.35">
      <c r="R777" s="101"/>
      <c r="T777" s="101"/>
      <c r="U777" s="101"/>
      <c r="W777" s="101"/>
      <c r="X777" s="101"/>
      <c r="Y777" s="101"/>
      <c r="AA777" s="101"/>
    </row>
    <row r="778" spans="18:27" x14ac:dyDescent="0.35">
      <c r="R778" s="101"/>
      <c r="T778" s="101"/>
      <c r="U778" s="101"/>
      <c r="W778" s="101"/>
      <c r="X778" s="101"/>
      <c r="Y778" s="101"/>
      <c r="AA778" s="101"/>
    </row>
    <row r="779" spans="18:27" x14ac:dyDescent="0.35">
      <c r="R779" s="101"/>
      <c r="T779" s="101"/>
      <c r="U779" s="101"/>
      <c r="W779" s="101"/>
      <c r="X779" s="101"/>
      <c r="Y779" s="101"/>
      <c r="AA779" s="101"/>
    </row>
    <row r="780" spans="18:27" x14ac:dyDescent="0.35">
      <c r="R780" s="101"/>
      <c r="T780" s="101"/>
      <c r="U780" s="101"/>
      <c r="W780" s="101"/>
      <c r="X780" s="101"/>
      <c r="Y780" s="101"/>
      <c r="AA780" s="101"/>
    </row>
    <row r="781" spans="18:27" x14ac:dyDescent="0.35">
      <c r="R781" s="101"/>
      <c r="T781" s="101"/>
      <c r="U781" s="101"/>
      <c r="W781" s="101"/>
      <c r="X781" s="101"/>
      <c r="Y781" s="101"/>
      <c r="AA781" s="101"/>
    </row>
    <row r="782" spans="18:27" x14ac:dyDescent="0.35">
      <c r="R782" s="101"/>
      <c r="T782" s="101"/>
      <c r="U782" s="101"/>
      <c r="W782" s="101"/>
      <c r="X782" s="101"/>
      <c r="Y782" s="101"/>
      <c r="AA782" s="101"/>
    </row>
    <row r="783" spans="18:27" x14ac:dyDescent="0.35">
      <c r="R783" s="101"/>
      <c r="T783" s="101"/>
      <c r="U783" s="101"/>
      <c r="W783" s="101"/>
      <c r="X783" s="101"/>
      <c r="Y783" s="101"/>
      <c r="AA783" s="101"/>
    </row>
    <row r="784" spans="18:27" x14ac:dyDescent="0.35">
      <c r="R784" s="101"/>
      <c r="T784" s="101"/>
      <c r="U784" s="101"/>
      <c r="W784" s="101"/>
      <c r="X784" s="101"/>
      <c r="Y784" s="101"/>
      <c r="AA784" s="101"/>
    </row>
    <row r="785" spans="18:27" x14ac:dyDescent="0.35">
      <c r="R785" s="101"/>
      <c r="T785" s="101"/>
      <c r="U785" s="101"/>
      <c r="W785" s="101"/>
      <c r="X785" s="101"/>
      <c r="Y785" s="101"/>
      <c r="AA785" s="101"/>
    </row>
    <row r="786" spans="18:27" x14ac:dyDescent="0.35">
      <c r="R786" s="101"/>
      <c r="T786" s="101"/>
      <c r="U786" s="101"/>
      <c r="W786" s="101"/>
      <c r="X786" s="101"/>
      <c r="Y786" s="101"/>
      <c r="AA786" s="101"/>
    </row>
    <row r="787" spans="18:27" x14ac:dyDescent="0.35">
      <c r="R787" s="101"/>
      <c r="T787" s="101"/>
      <c r="U787" s="101"/>
      <c r="W787" s="101"/>
      <c r="X787" s="101"/>
      <c r="Y787" s="101"/>
      <c r="AA787" s="101"/>
    </row>
    <row r="788" spans="18:27" x14ac:dyDescent="0.35">
      <c r="R788" s="101"/>
      <c r="T788" s="101"/>
      <c r="U788" s="101"/>
      <c r="W788" s="101"/>
      <c r="X788" s="101"/>
      <c r="Y788" s="101"/>
      <c r="AA788" s="101"/>
    </row>
    <row r="789" spans="18:27" x14ac:dyDescent="0.35">
      <c r="R789" s="101"/>
      <c r="T789" s="101"/>
      <c r="U789" s="101"/>
      <c r="W789" s="101"/>
      <c r="X789" s="101"/>
      <c r="Y789" s="101"/>
      <c r="AA789" s="101"/>
    </row>
    <row r="790" spans="18:27" x14ac:dyDescent="0.35">
      <c r="R790" s="101"/>
      <c r="T790" s="101"/>
      <c r="U790" s="101"/>
      <c r="W790" s="101"/>
      <c r="X790" s="101"/>
      <c r="Y790" s="101"/>
      <c r="AA790" s="101"/>
    </row>
    <row r="791" spans="18:27" x14ac:dyDescent="0.35">
      <c r="R791" s="101"/>
      <c r="T791" s="101"/>
      <c r="U791" s="101"/>
      <c r="W791" s="101"/>
      <c r="X791" s="101"/>
      <c r="Y791" s="101"/>
      <c r="AA791" s="101"/>
    </row>
    <row r="792" spans="18:27" x14ac:dyDescent="0.35">
      <c r="R792" s="101"/>
      <c r="T792" s="101"/>
      <c r="U792" s="101"/>
      <c r="W792" s="101"/>
      <c r="X792" s="101"/>
      <c r="Y792" s="101"/>
      <c r="AA792" s="101"/>
    </row>
    <row r="793" spans="18:27" x14ac:dyDescent="0.35">
      <c r="R793" s="101"/>
      <c r="T793" s="101"/>
      <c r="U793" s="101"/>
      <c r="W793" s="101"/>
      <c r="X793" s="101"/>
      <c r="Y793" s="101"/>
      <c r="AA793" s="101"/>
    </row>
    <row r="794" spans="18:27" x14ac:dyDescent="0.35">
      <c r="R794" s="101"/>
      <c r="T794" s="101"/>
      <c r="U794" s="101"/>
      <c r="W794" s="101"/>
      <c r="X794" s="101"/>
      <c r="Y794" s="101"/>
      <c r="AA794" s="101"/>
    </row>
    <row r="795" spans="18:27" x14ac:dyDescent="0.35">
      <c r="R795" s="101"/>
      <c r="T795" s="101"/>
      <c r="U795" s="101"/>
      <c r="W795" s="101"/>
      <c r="X795" s="101"/>
      <c r="Y795" s="101"/>
      <c r="AA795" s="101"/>
    </row>
    <row r="796" spans="18:27" x14ac:dyDescent="0.35">
      <c r="R796" s="101"/>
      <c r="T796" s="101"/>
      <c r="U796" s="101"/>
      <c r="W796" s="101"/>
      <c r="X796" s="101"/>
      <c r="Y796" s="101"/>
      <c r="AA796" s="101"/>
    </row>
    <row r="797" spans="18:27" x14ac:dyDescent="0.35">
      <c r="R797" s="101"/>
      <c r="T797" s="101"/>
      <c r="U797" s="101"/>
      <c r="W797" s="101"/>
      <c r="X797" s="101"/>
      <c r="Y797" s="101"/>
      <c r="AA797" s="101"/>
    </row>
    <row r="798" spans="18:27" x14ac:dyDescent="0.35">
      <c r="R798" s="101"/>
      <c r="T798" s="101"/>
      <c r="U798" s="101"/>
      <c r="W798" s="101"/>
      <c r="X798" s="101"/>
      <c r="Y798" s="101"/>
      <c r="AA798" s="101"/>
    </row>
    <row r="799" spans="18:27" x14ac:dyDescent="0.35">
      <c r="R799" s="101"/>
      <c r="T799" s="101"/>
      <c r="U799" s="101"/>
      <c r="W799" s="101"/>
      <c r="X799" s="101"/>
      <c r="Y799" s="101"/>
      <c r="AA799" s="101"/>
    </row>
    <row r="800" spans="18:27" x14ac:dyDescent="0.35">
      <c r="R800" s="101"/>
      <c r="T800" s="101"/>
      <c r="U800" s="101"/>
      <c r="W800" s="101"/>
      <c r="X800" s="101"/>
      <c r="Y800" s="101"/>
      <c r="AA800" s="101"/>
    </row>
    <row r="801" spans="18:27" x14ac:dyDescent="0.35">
      <c r="R801" s="101"/>
      <c r="T801" s="101"/>
      <c r="U801" s="101"/>
      <c r="W801" s="101"/>
      <c r="X801" s="101"/>
      <c r="Y801" s="101"/>
      <c r="AA801" s="101"/>
    </row>
    <row r="802" spans="18:27" x14ac:dyDescent="0.35">
      <c r="R802" s="101"/>
      <c r="T802" s="101"/>
      <c r="U802" s="101"/>
      <c r="W802" s="101"/>
      <c r="X802" s="101"/>
      <c r="Y802" s="101"/>
      <c r="AA802" s="101"/>
    </row>
    <row r="803" spans="18:27" x14ac:dyDescent="0.35">
      <c r="R803" s="101"/>
      <c r="T803" s="101"/>
      <c r="U803" s="101"/>
      <c r="W803" s="101"/>
      <c r="X803" s="101"/>
      <c r="Y803" s="101"/>
      <c r="AA803" s="101"/>
    </row>
    <row r="804" spans="18:27" x14ac:dyDescent="0.35">
      <c r="R804" s="101"/>
      <c r="T804" s="101"/>
      <c r="U804" s="101"/>
      <c r="W804" s="101"/>
      <c r="X804" s="101"/>
      <c r="Y804" s="101"/>
      <c r="AA804" s="101"/>
    </row>
    <row r="805" spans="18:27" x14ac:dyDescent="0.35">
      <c r="R805" s="101"/>
      <c r="T805" s="101"/>
      <c r="U805" s="101"/>
      <c r="W805" s="101"/>
      <c r="X805" s="101"/>
      <c r="Y805" s="101"/>
      <c r="AA805" s="101"/>
    </row>
    <row r="806" spans="18:27" x14ac:dyDescent="0.35">
      <c r="R806" s="101"/>
      <c r="T806" s="101"/>
      <c r="U806" s="101"/>
      <c r="W806" s="101"/>
      <c r="X806" s="101"/>
      <c r="Y806" s="101"/>
      <c r="AA806" s="101"/>
    </row>
    <row r="807" spans="18:27" x14ac:dyDescent="0.35">
      <c r="R807" s="101"/>
      <c r="T807" s="101"/>
      <c r="U807" s="101"/>
      <c r="W807" s="101"/>
      <c r="X807" s="101"/>
      <c r="Y807" s="101"/>
      <c r="AA807" s="101"/>
    </row>
    <row r="808" spans="18:27" x14ac:dyDescent="0.35">
      <c r="R808" s="101"/>
      <c r="T808" s="101"/>
      <c r="U808" s="101"/>
      <c r="W808" s="101"/>
      <c r="X808" s="101"/>
      <c r="Y808" s="101"/>
      <c r="AA808" s="101"/>
    </row>
    <row r="809" spans="18:27" x14ac:dyDescent="0.35">
      <c r="R809" s="101"/>
      <c r="T809" s="101"/>
      <c r="U809" s="101"/>
      <c r="W809" s="101"/>
      <c r="X809" s="101"/>
      <c r="Y809" s="101"/>
      <c r="AA809" s="101"/>
    </row>
    <row r="810" spans="18:27" x14ac:dyDescent="0.35">
      <c r="R810" s="101"/>
      <c r="T810" s="101"/>
      <c r="U810" s="101"/>
      <c r="W810" s="101"/>
      <c r="X810" s="101"/>
      <c r="Y810" s="101"/>
      <c r="AA810" s="101"/>
    </row>
    <row r="811" spans="18:27" x14ac:dyDescent="0.35">
      <c r="R811" s="101"/>
      <c r="T811" s="101"/>
      <c r="U811" s="101"/>
      <c r="W811" s="101"/>
      <c r="X811" s="101"/>
      <c r="Y811" s="101"/>
      <c r="AA811" s="101"/>
    </row>
    <row r="812" spans="18:27" x14ac:dyDescent="0.35">
      <c r="R812" s="101"/>
      <c r="T812" s="101"/>
      <c r="U812" s="101"/>
      <c r="W812" s="101"/>
      <c r="X812" s="101"/>
      <c r="Y812" s="101"/>
      <c r="AA812" s="101"/>
    </row>
    <row r="813" spans="18:27" x14ac:dyDescent="0.35">
      <c r="R813" s="101"/>
      <c r="T813" s="101"/>
      <c r="U813" s="101"/>
      <c r="W813" s="101"/>
      <c r="X813" s="101"/>
      <c r="Y813" s="101"/>
      <c r="AA813" s="101"/>
    </row>
    <row r="814" spans="18:27" x14ac:dyDescent="0.35">
      <c r="R814" s="101"/>
      <c r="T814" s="101"/>
      <c r="U814" s="101"/>
      <c r="W814" s="101"/>
      <c r="X814" s="101"/>
      <c r="Y814" s="101"/>
      <c r="AA814" s="101"/>
    </row>
    <row r="815" spans="18:27" x14ac:dyDescent="0.35">
      <c r="R815" s="101"/>
      <c r="T815" s="101"/>
      <c r="U815" s="101"/>
      <c r="W815" s="101"/>
      <c r="X815" s="101"/>
      <c r="Y815" s="101"/>
      <c r="AA815" s="101"/>
    </row>
    <row r="816" spans="18:27" x14ac:dyDescent="0.35">
      <c r="R816" s="101"/>
      <c r="T816" s="101"/>
      <c r="U816" s="101"/>
      <c r="W816" s="101"/>
      <c r="X816" s="101"/>
      <c r="Y816" s="101"/>
      <c r="AA816" s="101"/>
    </row>
    <row r="817" spans="18:27" x14ac:dyDescent="0.35">
      <c r="R817" s="101"/>
      <c r="T817" s="101"/>
      <c r="U817" s="101"/>
      <c r="W817" s="101"/>
      <c r="X817" s="101"/>
      <c r="Y817" s="101"/>
      <c r="AA817" s="101"/>
    </row>
    <row r="818" spans="18:27" x14ac:dyDescent="0.35">
      <c r="R818" s="101"/>
      <c r="T818" s="101"/>
      <c r="U818" s="101"/>
      <c r="W818" s="101"/>
      <c r="X818" s="101"/>
      <c r="Y818" s="101"/>
      <c r="AA818" s="101"/>
    </row>
    <row r="819" spans="18:27" x14ac:dyDescent="0.35">
      <c r="R819" s="101"/>
      <c r="T819" s="101"/>
      <c r="U819" s="101"/>
      <c r="W819" s="101"/>
      <c r="X819" s="101"/>
      <c r="Y819" s="101"/>
      <c r="AA819" s="101"/>
    </row>
    <row r="820" spans="18:27" x14ac:dyDescent="0.35">
      <c r="R820" s="101"/>
      <c r="T820" s="101"/>
      <c r="U820" s="101"/>
      <c r="W820" s="101"/>
      <c r="X820" s="101"/>
      <c r="Y820" s="101"/>
      <c r="AA820" s="101"/>
    </row>
    <row r="821" spans="18:27" x14ac:dyDescent="0.35">
      <c r="R821" s="101"/>
      <c r="T821" s="101"/>
      <c r="U821" s="101"/>
      <c r="W821" s="101"/>
      <c r="X821" s="101"/>
      <c r="Y821" s="101"/>
      <c r="AA821" s="101"/>
    </row>
    <row r="822" spans="18:27" x14ac:dyDescent="0.35">
      <c r="R822" s="101"/>
      <c r="T822" s="101"/>
      <c r="U822" s="101"/>
      <c r="W822" s="101"/>
      <c r="X822" s="101"/>
      <c r="Y822" s="101"/>
      <c r="AA822" s="101"/>
    </row>
    <row r="823" spans="18:27" x14ac:dyDescent="0.35">
      <c r="R823" s="101"/>
      <c r="T823" s="101"/>
      <c r="U823" s="101"/>
      <c r="W823" s="101"/>
      <c r="X823" s="101"/>
      <c r="Y823" s="101"/>
      <c r="AA823" s="101"/>
    </row>
    <row r="824" spans="18:27" x14ac:dyDescent="0.35">
      <c r="R824" s="101"/>
      <c r="T824" s="101"/>
      <c r="U824" s="101"/>
      <c r="W824" s="101"/>
      <c r="X824" s="101"/>
      <c r="Y824" s="101"/>
      <c r="AA824" s="101"/>
    </row>
    <row r="825" spans="18:27" x14ac:dyDescent="0.35">
      <c r="R825" s="101"/>
      <c r="T825" s="101"/>
      <c r="U825" s="101"/>
      <c r="W825" s="101"/>
      <c r="X825" s="101"/>
      <c r="Y825" s="101"/>
      <c r="AA825" s="101"/>
    </row>
    <row r="826" spans="18:27" x14ac:dyDescent="0.35">
      <c r="R826" s="101"/>
      <c r="T826" s="101"/>
      <c r="U826" s="101"/>
      <c r="W826" s="101"/>
      <c r="X826" s="101"/>
      <c r="Y826" s="101"/>
      <c r="AA826" s="101"/>
    </row>
    <row r="827" spans="18:27" x14ac:dyDescent="0.35">
      <c r="R827" s="101"/>
      <c r="T827" s="101"/>
      <c r="U827" s="101"/>
      <c r="W827" s="101"/>
      <c r="X827" s="101"/>
      <c r="Y827" s="101"/>
      <c r="AA827" s="101"/>
    </row>
    <row r="828" spans="18:27" x14ac:dyDescent="0.35">
      <c r="R828" s="101"/>
      <c r="T828" s="101"/>
      <c r="U828" s="101"/>
      <c r="W828" s="101"/>
      <c r="X828" s="101"/>
      <c r="Y828" s="101"/>
      <c r="AA828" s="101"/>
    </row>
    <row r="829" spans="18:27" x14ac:dyDescent="0.35">
      <c r="R829" s="101"/>
      <c r="T829" s="101"/>
      <c r="U829" s="101"/>
      <c r="W829" s="101"/>
      <c r="X829" s="101"/>
      <c r="Y829" s="101"/>
      <c r="AA829" s="101"/>
    </row>
    <row r="830" spans="18:27" x14ac:dyDescent="0.35">
      <c r="R830" s="101"/>
      <c r="T830" s="101"/>
      <c r="U830" s="101"/>
      <c r="W830" s="101"/>
      <c r="X830" s="101"/>
      <c r="Y830" s="101"/>
      <c r="AA830" s="101"/>
    </row>
    <row r="831" spans="18:27" x14ac:dyDescent="0.35">
      <c r="R831" s="101"/>
      <c r="T831" s="101"/>
      <c r="U831" s="101"/>
      <c r="W831" s="101"/>
      <c r="X831" s="101"/>
      <c r="Y831" s="101"/>
      <c r="AA831" s="101"/>
    </row>
    <row r="832" spans="18:27" x14ac:dyDescent="0.35">
      <c r="R832" s="101"/>
      <c r="T832" s="101"/>
      <c r="U832" s="101"/>
      <c r="W832" s="101"/>
      <c r="X832" s="101"/>
      <c r="Y832" s="101"/>
      <c r="AA832" s="101"/>
    </row>
    <row r="833" spans="18:27" x14ac:dyDescent="0.35">
      <c r="R833" s="101"/>
      <c r="T833" s="101"/>
      <c r="U833" s="101"/>
      <c r="W833" s="101"/>
      <c r="X833" s="101"/>
      <c r="Y833" s="101"/>
      <c r="AA833" s="101"/>
    </row>
    <row r="834" spans="18:27" x14ac:dyDescent="0.35">
      <c r="R834" s="101"/>
      <c r="T834" s="101"/>
      <c r="U834" s="101"/>
      <c r="W834" s="101"/>
      <c r="X834" s="101"/>
      <c r="Y834" s="101"/>
      <c r="AA834" s="101"/>
    </row>
    <row r="835" spans="18:27" x14ac:dyDescent="0.35">
      <c r="R835" s="101"/>
      <c r="T835" s="101"/>
      <c r="U835" s="101"/>
      <c r="W835" s="101"/>
      <c r="X835" s="101"/>
      <c r="Y835" s="101"/>
      <c r="AA835" s="101"/>
    </row>
    <row r="836" spans="18:27" x14ac:dyDescent="0.35">
      <c r="R836" s="101"/>
      <c r="T836" s="101"/>
      <c r="U836" s="101"/>
      <c r="W836" s="101"/>
      <c r="X836" s="101"/>
      <c r="Y836" s="101"/>
      <c r="AA836" s="101"/>
    </row>
    <row r="837" spans="18:27" x14ac:dyDescent="0.35">
      <c r="R837" s="101"/>
      <c r="T837" s="101"/>
      <c r="U837" s="101"/>
      <c r="W837" s="101"/>
      <c r="X837" s="101"/>
      <c r="Y837" s="101"/>
      <c r="AA837" s="101"/>
    </row>
    <row r="838" spans="18:27" x14ac:dyDescent="0.35">
      <c r="R838" s="101"/>
      <c r="T838" s="101"/>
      <c r="U838" s="101"/>
      <c r="W838" s="101"/>
      <c r="X838" s="101"/>
      <c r="Y838" s="101"/>
      <c r="AA838" s="101"/>
    </row>
    <row r="839" spans="18:27" x14ac:dyDescent="0.35">
      <c r="R839" s="101"/>
      <c r="T839" s="101"/>
      <c r="U839" s="101"/>
      <c r="W839" s="101"/>
      <c r="X839" s="101"/>
      <c r="Y839" s="101"/>
      <c r="AA839" s="101"/>
    </row>
    <row r="840" spans="18:27" x14ac:dyDescent="0.35">
      <c r="R840" s="101"/>
      <c r="T840" s="101"/>
      <c r="U840" s="101"/>
      <c r="W840" s="101"/>
      <c r="X840" s="101"/>
      <c r="Y840" s="101"/>
      <c r="AA840" s="101"/>
    </row>
    <row r="841" spans="18:27" x14ac:dyDescent="0.35">
      <c r="R841" s="101"/>
      <c r="T841" s="101"/>
      <c r="U841" s="101"/>
      <c r="W841" s="101"/>
      <c r="X841" s="101"/>
      <c r="Y841" s="101"/>
      <c r="AA841" s="101"/>
    </row>
    <row r="842" spans="18:27" x14ac:dyDescent="0.35">
      <c r="R842" s="101"/>
      <c r="T842" s="101"/>
      <c r="U842" s="101"/>
      <c r="W842" s="101"/>
      <c r="X842" s="101"/>
      <c r="Y842" s="101"/>
      <c r="AA842" s="101"/>
    </row>
    <row r="843" spans="18:27" x14ac:dyDescent="0.35">
      <c r="R843" s="101"/>
      <c r="T843" s="101"/>
      <c r="U843" s="101"/>
      <c r="W843" s="101"/>
      <c r="X843" s="101"/>
      <c r="Y843" s="101"/>
      <c r="AA843" s="101"/>
    </row>
    <row r="844" spans="18:27" x14ac:dyDescent="0.35">
      <c r="R844" s="101"/>
      <c r="T844" s="101"/>
      <c r="U844" s="101"/>
      <c r="W844" s="101"/>
      <c r="X844" s="101"/>
      <c r="Y844" s="101"/>
      <c r="AA844" s="101"/>
    </row>
    <row r="845" spans="18:27" x14ac:dyDescent="0.35">
      <c r="R845" s="101"/>
      <c r="T845" s="101"/>
      <c r="U845" s="101"/>
      <c r="W845" s="101"/>
      <c r="X845" s="101"/>
      <c r="Y845" s="101"/>
      <c r="AA845" s="101"/>
    </row>
    <row r="846" spans="18:27" x14ac:dyDescent="0.35">
      <c r="R846" s="101"/>
      <c r="T846" s="101"/>
      <c r="U846" s="101"/>
      <c r="W846" s="101"/>
      <c r="X846" s="101"/>
      <c r="Y846" s="101"/>
      <c r="AA846" s="101"/>
    </row>
    <row r="847" spans="18:27" x14ac:dyDescent="0.35">
      <c r="R847" s="101"/>
      <c r="T847" s="101"/>
      <c r="U847" s="101"/>
      <c r="W847" s="101"/>
      <c r="X847" s="101"/>
      <c r="Y847" s="101"/>
      <c r="AA847" s="101"/>
    </row>
    <row r="848" spans="18:27" x14ac:dyDescent="0.35">
      <c r="R848" s="101"/>
      <c r="T848" s="101"/>
      <c r="U848" s="101"/>
      <c r="W848" s="101"/>
      <c r="X848" s="101"/>
      <c r="Y848" s="101"/>
      <c r="AA848" s="101"/>
    </row>
    <row r="849" spans="18:27" x14ac:dyDescent="0.35">
      <c r="R849" s="101"/>
      <c r="T849" s="101"/>
      <c r="U849" s="101"/>
      <c r="W849" s="101"/>
      <c r="X849" s="101"/>
      <c r="Y849" s="101"/>
      <c r="AA849" s="101"/>
    </row>
    <row r="850" spans="18:27" x14ac:dyDescent="0.35">
      <c r="R850" s="101"/>
      <c r="T850" s="101"/>
      <c r="U850" s="101"/>
      <c r="W850" s="101"/>
      <c r="X850" s="101"/>
      <c r="Y850" s="101"/>
      <c r="AA850" s="101"/>
    </row>
    <row r="851" spans="18:27" x14ac:dyDescent="0.35">
      <c r="R851" s="101"/>
      <c r="T851" s="101"/>
      <c r="U851" s="101"/>
      <c r="W851" s="101"/>
      <c r="X851" s="101"/>
      <c r="Y851" s="101"/>
      <c r="AA851" s="101"/>
    </row>
    <row r="852" spans="18:27" x14ac:dyDescent="0.35">
      <c r="R852" s="101"/>
      <c r="T852" s="101"/>
      <c r="U852" s="101"/>
      <c r="W852" s="101"/>
      <c r="X852" s="101"/>
      <c r="Y852" s="101"/>
      <c r="AA852" s="101"/>
    </row>
    <row r="853" spans="18:27" x14ac:dyDescent="0.35">
      <c r="R853" s="101"/>
      <c r="T853" s="101"/>
      <c r="U853" s="101"/>
      <c r="W853" s="101"/>
      <c r="X853" s="101"/>
      <c r="Y853" s="101"/>
      <c r="AA853" s="101"/>
    </row>
    <row r="854" spans="18:27" x14ac:dyDescent="0.35">
      <c r="R854" s="101"/>
      <c r="T854" s="101"/>
      <c r="U854" s="101"/>
      <c r="W854" s="101"/>
      <c r="X854" s="101"/>
      <c r="Y854" s="101"/>
      <c r="AA854" s="101"/>
    </row>
    <row r="855" spans="18:27" x14ac:dyDescent="0.35">
      <c r="R855" s="101"/>
      <c r="T855" s="101"/>
      <c r="U855" s="101"/>
      <c r="W855" s="101"/>
      <c r="X855" s="101"/>
      <c r="Y855" s="101"/>
      <c r="AA855" s="101"/>
    </row>
    <row r="856" spans="18:27" x14ac:dyDescent="0.35">
      <c r="R856" s="101"/>
      <c r="T856" s="101"/>
      <c r="U856" s="101"/>
      <c r="W856" s="101"/>
      <c r="X856" s="101"/>
      <c r="Y856" s="101"/>
      <c r="AA856" s="101"/>
    </row>
    <row r="857" spans="18:27" x14ac:dyDescent="0.35">
      <c r="R857" s="101"/>
      <c r="T857" s="101"/>
      <c r="U857" s="101"/>
      <c r="W857" s="101"/>
      <c r="X857" s="101"/>
      <c r="Y857" s="101"/>
      <c r="AA857" s="101"/>
    </row>
    <row r="858" spans="18:27" x14ac:dyDescent="0.35">
      <c r="R858" s="101"/>
      <c r="T858" s="101"/>
      <c r="U858" s="101"/>
      <c r="W858" s="101"/>
      <c r="X858" s="101"/>
      <c r="Y858" s="101"/>
      <c r="AA858" s="101"/>
    </row>
    <row r="859" spans="18:27" x14ac:dyDescent="0.35">
      <c r="R859" s="101"/>
      <c r="T859" s="101"/>
      <c r="U859" s="101"/>
      <c r="W859" s="101"/>
      <c r="X859" s="101"/>
      <c r="Y859" s="101"/>
      <c r="AA859" s="101"/>
    </row>
    <row r="860" spans="18:27" x14ac:dyDescent="0.35">
      <c r="R860" s="101"/>
      <c r="T860" s="101"/>
      <c r="U860" s="101"/>
      <c r="W860" s="101"/>
      <c r="X860" s="101"/>
      <c r="Y860" s="101"/>
      <c r="AA860" s="101"/>
    </row>
    <row r="861" spans="18:27" x14ac:dyDescent="0.35">
      <c r="R861" s="101"/>
      <c r="T861" s="101"/>
      <c r="U861" s="101"/>
      <c r="W861" s="101"/>
      <c r="X861" s="101"/>
      <c r="Y861" s="101"/>
      <c r="AA861" s="101"/>
    </row>
    <row r="862" spans="18:27" x14ac:dyDescent="0.35">
      <c r="R862" s="101"/>
      <c r="T862" s="101"/>
      <c r="U862" s="101"/>
      <c r="W862" s="101"/>
      <c r="X862" s="101"/>
      <c r="Y862" s="101"/>
      <c r="AA862" s="101"/>
    </row>
    <row r="863" spans="18:27" x14ac:dyDescent="0.35">
      <c r="R863" s="101"/>
      <c r="T863" s="101"/>
      <c r="U863" s="101"/>
      <c r="W863" s="101"/>
      <c r="X863" s="101"/>
      <c r="Y863" s="101"/>
      <c r="AA863" s="101"/>
    </row>
    <row r="864" spans="18:27" x14ac:dyDescent="0.35">
      <c r="R864" s="101"/>
      <c r="T864" s="101"/>
      <c r="U864" s="101"/>
      <c r="W864" s="101"/>
      <c r="X864" s="101"/>
      <c r="Y864" s="101"/>
      <c r="AA864" s="101"/>
    </row>
    <row r="865" spans="18:27" x14ac:dyDescent="0.35">
      <c r="R865" s="101"/>
      <c r="T865" s="101"/>
      <c r="U865" s="101"/>
      <c r="W865" s="101"/>
      <c r="X865" s="101"/>
      <c r="Y865" s="101"/>
      <c r="AA865" s="101"/>
    </row>
    <row r="866" spans="18:27" x14ac:dyDescent="0.35">
      <c r="R866" s="101"/>
      <c r="T866" s="101"/>
      <c r="U866" s="101"/>
      <c r="W866" s="101"/>
      <c r="X866" s="101"/>
      <c r="Y866" s="101"/>
      <c r="AA866" s="101"/>
    </row>
    <row r="867" spans="18:27" x14ac:dyDescent="0.35">
      <c r="R867" s="101"/>
      <c r="T867" s="101"/>
      <c r="U867" s="101"/>
      <c r="W867" s="101"/>
      <c r="X867" s="101"/>
      <c r="Y867" s="101"/>
      <c r="AA867" s="101"/>
    </row>
    <row r="868" spans="18:27" x14ac:dyDescent="0.35">
      <c r="R868" s="101"/>
      <c r="T868" s="101"/>
      <c r="U868" s="101"/>
      <c r="W868" s="101"/>
      <c r="X868" s="101"/>
      <c r="Y868" s="101"/>
      <c r="AA868" s="101"/>
    </row>
    <row r="869" spans="18:27" x14ac:dyDescent="0.35">
      <c r="R869" s="101"/>
      <c r="T869" s="101"/>
      <c r="U869" s="101"/>
      <c r="W869" s="101"/>
      <c r="X869" s="101"/>
      <c r="Y869" s="101"/>
      <c r="AA869" s="101"/>
    </row>
    <row r="870" spans="18:27" x14ac:dyDescent="0.35">
      <c r="R870" s="101"/>
      <c r="T870" s="101"/>
      <c r="U870" s="101"/>
      <c r="W870" s="101"/>
      <c r="X870" s="101"/>
      <c r="Y870" s="101"/>
      <c r="AA870" s="101"/>
    </row>
    <row r="871" spans="18:27" x14ac:dyDescent="0.35">
      <c r="R871" s="101"/>
      <c r="T871" s="101"/>
      <c r="U871" s="101"/>
      <c r="W871" s="101"/>
      <c r="X871" s="101"/>
      <c r="Y871" s="101"/>
      <c r="AA871" s="101"/>
    </row>
    <row r="872" spans="18:27" x14ac:dyDescent="0.35">
      <c r="R872" s="101"/>
      <c r="T872" s="101"/>
      <c r="U872" s="101"/>
      <c r="W872" s="101"/>
      <c r="X872" s="101"/>
      <c r="Y872" s="101"/>
      <c r="AA872" s="101"/>
    </row>
    <row r="873" spans="18:27" x14ac:dyDescent="0.35">
      <c r="R873" s="101"/>
      <c r="T873" s="101"/>
      <c r="U873" s="101"/>
      <c r="W873" s="101"/>
      <c r="X873" s="101"/>
      <c r="Y873" s="101"/>
      <c r="AA873" s="101"/>
    </row>
    <row r="874" spans="18:27" x14ac:dyDescent="0.35">
      <c r="R874" s="101"/>
      <c r="T874" s="101"/>
      <c r="U874" s="101"/>
      <c r="W874" s="101"/>
      <c r="X874" s="101"/>
      <c r="Y874" s="101"/>
      <c r="AA874" s="101"/>
    </row>
    <row r="875" spans="18:27" x14ac:dyDescent="0.35">
      <c r="R875" s="101"/>
      <c r="T875" s="101"/>
      <c r="U875" s="101"/>
      <c r="W875" s="101"/>
      <c r="X875" s="101"/>
      <c r="Y875" s="101"/>
      <c r="AA875" s="101"/>
    </row>
    <row r="876" spans="18:27" x14ac:dyDescent="0.35">
      <c r="R876" s="101"/>
      <c r="T876" s="101"/>
      <c r="U876" s="101"/>
      <c r="W876" s="101"/>
      <c r="X876" s="101"/>
      <c r="Y876" s="101"/>
      <c r="AA876" s="101"/>
    </row>
    <row r="877" spans="18:27" x14ac:dyDescent="0.35">
      <c r="R877" s="101"/>
      <c r="T877" s="101"/>
      <c r="U877" s="101"/>
      <c r="W877" s="101"/>
      <c r="X877" s="101"/>
      <c r="Y877" s="101"/>
      <c r="AA877" s="101"/>
    </row>
    <row r="878" spans="18:27" x14ac:dyDescent="0.35">
      <c r="R878" s="101"/>
      <c r="T878" s="101"/>
      <c r="U878" s="101"/>
      <c r="W878" s="101"/>
      <c r="X878" s="101"/>
      <c r="Y878" s="101"/>
      <c r="AA878" s="101"/>
    </row>
    <row r="879" spans="18:27" x14ac:dyDescent="0.35">
      <c r="R879" s="101"/>
      <c r="T879" s="101"/>
      <c r="U879" s="101"/>
      <c r="W879" s="101"/>
      <c r="X879" s="101"/>
      <c r="Y879" s="101"/>
      <c r="AA879" s="101"/>
    </row>
    <row r="880" spans="18:27" x14ac:dyDescent="0.35">
      <c r="R880" s="101"/>
      <c r="T880" s="101"/>
      <c r="U880" s="101"/>
      <c r="W880" s="101"/>
      <c r="X880" s="101"/>
      <c r="Y880" s="101"/>
      <c r="AA880" s="101"/>
    </row>
    <row r="881" spans="18:27" x14ac:dyDescent="0.35">
      <c r="R881" s="101"/>
      <c r="T881" s="101"/>
      <c r="U881" s="101"/>
      <c r="W881" s="101"/>
      <c r="X881" s="101"/>
      <c r="Y881" s="101"/>
      <c r="AA881" s="101"/>
    </row>
    <row r="882" spans="18:27" x14ac:dyDescent="0.35">
      <c r="R882" s="101"/>
      <c r="T882" s="101"/>
      <c r="U882" s="101"/>
      <c r="W882" s="101"/>
      <c r="X882" s="101"/>
      <c r="Y882" s="101"/>
      <c r="AA882" s="101"/>
    </row>
    <row r="883" spans="18:27" x14ac:dyDescent="0.35">
      <c r="R883" s="101"/>
      <c r="T883" s="101"/>
      <c r="U883" s="101"/>
      <c r="W883" s="101"/>
      <c r="X883" s="101"/>
      <c r="Y883" s="101"/>
      <c r="AA883" s="101"/>
    </row>
    <row r="884" spans="18:27" x14ac:dyDescent="0.35">
      <c r="R884" s="101"/>
      <c r="T884" s="101"/>
      <c r="U884" s="101"/>
      <c r="W884" s="101"/>
      <c r="X884" s="101"/>
      <c r="Y884" s="101"/>
      <c r="AA884" s="101"/>
    </row>
    <row r="885" spans="18:27" x14ac:dyDescent="0.35">
      <c r="R885" s="101"/>
      <c r="T885" s="101"/>
      <c r="U885" s="101"/>
      <c r="W885" s="101"/>
      <c r="X885" s="101"/>
      <c r="Y885" s="101"/>
      <c r="AA885" s="101"/>
    </row>
    <row r="886" spans="18:27" x14ac:dyDescent="0.35">
      <c r="R886" s="101"/>
      <c r="T886" s="101"/>
      <c r="U886" s="101"/>
      <c r="W886" s="101"/>
      <c r="X886" s="101"/>
      <c r="Y886" s="101"/>
      <c r="AA886" s="101"/>
    </row>
    <row r="887" spans="18:27" x14ac:dyDescent="0.35">
      <c r="R887" s="101"/>
      <c r="T887" s="101"/>
      <c r="U887" s="101"/>
      <c r="W887" s="101"/>
      <c r="X887" s="101"/>
      <c r="Y887" s="101"/>
      <c r="AA887" s="101"/>
    </row>
    <row r="888" spans="18:27" x14ac:dyDescent="0.35">
      <c r="R888" s="101"/>
      <c r="T888" s="101"/>
      <c r="U888" s="101"/>
      <c r="W888" s="101"/>
      <c r="X888" s="101"/>
      <c r="Y888" s="101"/>
      <c r="AA888" s="101"/>
    </row>
    <row r="889" spans="18:27" x14ac:dyDescent="0.35">
      <c r="R889" s="101"/>
      <c r="T889" s="101"/>
      <c r="U889" s="101"/>
      <c r="W889" s="101"/>
      <c r="X889" s="101"/>
      <c r="Y889" s="101"/>
      <c r="AA889" s="101"/>
    </row>
    <row r="890" spans="18:27" x14ac:dyDescent="0.35">
      <c r="R890" s="101"/>
      <c r="T890" s="101"/>
      <c r="U890" s="101"/>
      <c r="W890" s="101"/>
      <c r="X890" s="101"/>
      <c r="Y890" s="101"/>
      <c r="AA890" s="101"/>
    </row>
    <row r="891" spans="18:27" x14ac:dyDescent="0.35">
      <c r="R891" s="101"/>
      <c r="T891" s="101"/>
      <c r="U891" s="101"/>
      <c r="W891" s="101"/>
      <c r="X891" s="101"/>
      <c r="Y891" s="101"/>
      <c r="AA891" s="101"/>
    </row>
    <row r="892" spans="18:27" x14ac:dyDescent="0.35">
      <c r="R892" s="101"/>
      <c r="T892" s="101"/>
      <c r="U892" s="101"/>
      <c r="W892" s="101"/>
      <c r="X892" s="101"/>
      <c r="Y892" s="101"/>
      <c r="AA892" s="101"/>
    </row>
    <row r="893" spans="18:27" x14ac:dyDescent="0.35">
      <c r="R893" s="101"/>
      <c r="T893" s="101"/>
      <c r="U893" s="101"/>
      <c r="W893" s="101"/>
      <c r="X893" s="101"/>
      <c r="Y893" s="101"/>
      <c r="AA893" s="101"/>
    </row>
    <row r="894" spans="18:27" x14ac:dyDescent="0.35">
      <c r="R894" s="101"/>
      <c r="T894" s="101"/>
      <c r="U894" s="101"/>
      <c r="W894" s="101"/>
      <c r="X894" s="101"/>
      <c r="Y894" s="101"/>
      <c r="AA894" s="101"/>
    </row>
    <row r="895" spans="18:27" x14ac:dyDescent="0.35">
      <c r="R895" s="101"/>
      <c r="T895" s="101"/>
      <c r="U895" s="101"/>
      <c r="W895" s="101"/>
      <c r="X895" s="101"/>
      <c r="Y895" s="101"/>
      <c r="AA895" s="101"/>
    </row>
    <row r="896" spans="18:27" x14ac:dyDescent="0.35">
      <c r="R896" s="101"/>
      <c r="T896" s="101"/>
      <c r="U896" s="101"/>
      <c r="W896" s="101"/>
      <c r="X896" s="101"/>
      <c r="Y896" s="101"/>
      <c r="AA896" s="101"/>
    </row>
    <row r="897" spans="18:27" x14ac:dyDescent="0.35">
      <c r="R897" s="101"/>
      <c r="T897" s="101"/>
      <c r="U897" s="101"/>
      <c r="W897" s="101"/>
      <c r="X897" s="101"/>
      <c r="Y897" s="101"/>
      <c r="AA897" s="101"/>
    </row>
    <row r="898" spans="18:27" x14ac:dyDescent="0.35">
      <c r="R898" s="101"/>
      <c r="T898" s="101"/>
      <c r="U898" s="101"/>
      <c r="W898" s="101"/>
      <c r="X898" s="101"/>
      <c r="Y898" s="101"/>
      <c r="AA898" s="101"/>
    </row>
    <row r="899" spans="18:27" x14ac:dyDescent="0.35">
      <c r="R899" s="101"/>
      <c r="T899" s="101"/>
      <c r="U899" s="101"/>
      <c r="W899" s="101"/>
      <c r="X899" s="101"/>
      <c r="Y899" s="101"/>
      <c r="AA899" s="101"/>
    </row>
    <row r="900" spans="18:27" x14ac:dyDescent="0.35">
      <c r="R900" s="101"/>
      <c r="T900" s="101"/>
      <c r="U900" s="101"/>
      <c r="W900" s="101"/>
      <c r="X900" s="101"/>
      <c r="Y900" s="101"/>
      <c r="AA900" s="101"/>
    </row>
    <row r="901" spans="18:27" x14ac:dyDescent="0.35">
      <c r="R901" s="101"/>
      <c r="T901" s="101"/>
      <c r="U901" s="101"/>
      <c r="W901" s="101"/>
      <c r="X901" s="101"/>
      <c r="Y901" s="101"/>
      <c r="AA901" s="101"/>
    </row>
    <row r="902" spans="18:27" x14ac:dyDescent="0.35">
      <c r="R902" s="101"/>
      <c r="T902" s="101"/>
      <c r="U902" s="101"/>
      <c r="W902" s="101"/>
      <c r="X902" s="101"/>
      <c r="Y902" s="101"/>
      <c r="AA902" s="101"/>
    </row>
    <row r="903" spans="18:27" x14ac:dyDescent="0.35">
      <c r="R903" s="101"/>
      <c r="T903" s="101"/>
      <c r="U903" s="101"/>
      <c r="W903" s="101"/>
      <c r="X903" s="101"/>
      <c r="Y903" s="101"/>
      <c r="AA903" s="101"/>
    </row>
    <row r="904" spans="18:27" x14ac:dyDescent="0.35">
      <c r="R904" s="101"/>
      <c r="T904" s="101"/>
      <c r="U904" s="101"/>
      <c r="W904" s="101"/>
      <c r="X904" s="101"/>
      <c r="Y904" s="101"/>
      <c r="AA904" s="101"/>
    </row>
    <row r="905" spans="18:27" x14ac:dyDescent="0.35">
      <c r="R905" s="101"/>
      <c r="T905" s="101"/>
      <c r="U905" s="101"/>
      <c r="W905" s="101"/>
      <c r="X905" s="101"/>
      <c r="Y905" s="101"/>
      <c r="AA905" s="101"/>
    </row>
    <row r="906" spans="18:27" x14ac:dyDescent="0.35">
      <c r="R906" s="101"/>
      <c r="T906" s="101"/>
      <c r="U906" s="101"/>
      <c r="W906" s="101"/>
      <c r="X906" s="101"/>
      <c r="Y906" s="101"/>
      <c r="AA906" s="101"/>
    </row>
    <row r="907" spans="18:27" x14ac:dyDescent="0.35">
      <c r="R907" s="101"/>
      <c r="T907" s="101"/>
      <c r="U907" s="101"/>
      <c r="W907" s="101"/>
      <c r="X907" s="101"/>
      <c r="Y907" s="101"/>
      <c r="AA907" s="101"/>
    </row>
    <row r="908" spans="18:27" x14ac:dyDescent="0.35">
      <c r="R908" s="101"/>
      <c r="T908" s="101"/>
      <c r="U908" s="101"/>
      <c r="W908" s="101"/>
      <c r="X908" s="101"/>
      <c r="Y908" s="101"/>
      <c r="AA908" s="101"/>
    </row>
    <row r="909" spans="18:27" x14ac:dyDescent="0.35">
      <c r="R909" s="101"/>
      <c r="T909" s="101"/>
      <c r="U909" s="101"/>
      <c r="W909" s="101"/>
      <c r="X909" s="101"/>
      <c r="Y909" s="101"/>
      <c r="AA909" s="101"/>
    </row>
    <row r="910" spans="18:27" x14ac:dyDescent="0.35">
      <c r="R910" s="101"/>
      <c r="T910" s="101"/>
      <c r="U910" s="101"/>
      <c r="W910" s="101"/>
      <c r="X910" s="101"/>
      <c r="Y910" s="101"/>
      <c r="AA910" s="101"/>
    </row>
    <row r="911" spans="18:27" x14ac:dyDescent="0.35">
      <c r="R911" s="101"/>
      <c r="T911" s="101"/>
      <c r="U911" s="101"/>
      <c r="W911" s="101"/>
      <c r="X911" s="101"/>
      <c r="Y911" s="101"/>
      <c r="AA911" s="101"/>
    </row>
    <row r="912" spans="18:27" x14ac:dyDescent="0.35">
      <c r="R912" s="101"/>
      <c r="T912" s="101"/>
      <c r="U912" s="101"/>
      <c r="W912" s="101"/>
      <c r="X912" s="101"/>
      <c r="Y912" s="101"/>
      <c r="AA912" s="101"/>
    </row>
    <row r="913" spans="18:27" x14ac:dyDescent="0.35">
      <c r="R913" s="101"/>
      <c r="T913" s="101"/>
      <c r="U913" s="101"/>
      <c r="W913" s="101"/>
      <c r="X913" s="101"/>
      <c r="Y913" s="101"/>
      <c r="AA913" s="101"/>
    </row>
    <row r="914" spans="18:27" x14ac:dyDescent="0.35">
      <c r="R914" s="101"/>
      <c r="T914" s="101"/>
      <c r="U914" s="101"/>
      <c r="W914" s="101"/>
      <c r="X914" s="101"/>
      <c r="Y914" s="101"/>
      <c r="AA914" s="101"/>
    </row>
    <row r="915" spans="18:27" x14ac:dyDescent="0.35">
      <c r="R915" s="101"/>
      <c r="T915" s="101"/>
      <c r="U915" s="101"/>
      <c r="W915" s="101"/>
      <c r="X915" s="101"/>
      <c r="Y915" s="101"/>
      <c r="AA915" s="101"/>
    </row>
    <row r="916" spans="18:27" x14ac:dyDescent="0.35">
      <c r="R916" s="101"/>
      <c r="T916" s="101"/>
      <c r="U916" s="101"/>
      <c r="W916" s="101"/>
      <c r="X916" s="101"/>
      <c r="Y916" s="101"/>
      <c r="AA916" s="101"/>
    </row>
    <row r="917" spans="18:27" x14ac:dyDescent="0.35">
      <c r="R917" s="101"/>
      <c r="T917" s="101"/>
      <c r="U917" s="101"/>
      <c r="W917" s="101"/>
      <c r="X917" s="101"/>
      <c r="Y917" s="101"/>
      <c r="AA917" s="101"/>
    </row>
    <row r="918" spans="18:27" x14ac:dyDescent="0.35">
      <c r="R918" s="101"/>
      <c r="T918" s="101"/>
      <c r="U918" s="101"/>
      <c r="W918" s="101"/>
      <c r="X918" s="101"/>
      <c r="Y918" s="101"/>
      <c r="AA918" s="101"/>
    </row>
    <row r="919" spans="18:27" x14ac:dyDescent="0.35">
      <c r="R919" s="101"/>
      <c r="T919" s="101"/>
      <c r="U919" s="101"/>
      <c r="W919" s="101"/>
      <c r="X919" s="101"/>
      <c r="Y919" s="101"/>
      <c r="AA919" s="101"/>
    </row>
    <row r="920" spans="18:27" x14ac:dyDescent="0.35">
      <c r="R920" s="101"/>
      <c r="T920" s="101"/>
      <c r="U920" s="101"/>
      <c r="W920" s="101"/>
      <c r="X920" s="101"/>
      <c r="Y920" s="101"/>
      <c r="AA920" s="101"/>
    </row>
    <row r="921" spans="18:27" x14ac:dyDescent="0.35">
      <c r="R921" s="101"/>
      <c r="T921" s="101"/>
      <c r="U921" s="101"/>
      <c r="W921" s="101"/>
      <c r="X921" s="101"/>
      <c r="Y921" s="101"/>
      <c r="AA921" s="101"/>
    </row>
    <row r="922" spans="18:27" x14ac:dyDescent="0.35">
      <c r="R922" s="101"/>
      <c r="T922" s="101"/>
      <c r="U922" s="101"/>
      <c r="W922" s="101"/>
      <c r="X922" s="101"/>
      <c r="Y922" s="101"/>
      <c r="AA922" s="101"/>
    </row>
    <row r="923" spans="18:27" x14ac:dyDescent="0.35">
      <c r="R923" s="101"/>
      <c r="T923" s="101"/>
      <c r="U923" s="101"/>
      <c r="W923" s="101"/>
      <c r="X923" s="101"/>
      <c r="Y923" s="101"/>
      <c r="AA923" s="101"/>
    </row>
    <row r="924" spans="18:27" x14ac:dyDescent="0.35">
      <c r="R924" s="101"/>
      <c r="T924" s="101"/>
      <c r="U924" s="101"/>
      <c r="W924" s="101"/>
      <c r="X924" s="101"/>
      <c r="Y924" s="101"/>
      <c r="AA924" s="101"/>
    </row>
    <row r="925" spans="18:27" x14ac:dyDescent="0.35">
      <c r="R925" s="101"/>
      <c r="T925" s="101"/>
      <c r="U925" s="101"/>
      <c r="W925" s="101"/>
      <c r="X925" s="101"/>
      <c r="Y925" s="101"/>
      <c r="AA925" s="101"/>
    </row>
    <row r="926" spans="18:27" x14ac:dyDescent="0.35">
      <c r="R926" s="101"/>
      <c r="T926" s="101"/>
      <c r="U926" s="101"/>
      <c r="W926" s="101"/>
      <c r="X926" s="101"/>
      <c r="Y926" s="101"/>
      <c r="AA926" s="101"/>
    </row>
    <row r="927" spans="18:27" x14ac:dyDescent="0.35">
      <c r="R927" s="101"/>
      <c r="T927" s="101"/>
      <c r="U927" s="101"/>
      <c r="W927" s="101"/>
      <c r="X927" s="101"/>
      <c r="Y927" s="101"/>
      <c r="AA927" s="101"/>
    </row>
    <row r="928" spans="18:27" x14ac:dyDescent="0.35">
      <c r="R928" s="101"/>
      <c r="T928" s="101"/>
      <c r="U928" s="101"/>
      <c r="W928" s="101"/>
      <c r="X928" s="101"/>
      <c r="Y928" s="101"/>
      <c r="AA928" s="101"/>
    </row>
    <row r="929" spans="18:27" x14ac:dyDescent="0.35">
      <c r="R929" s="101"/>
      <c r="T929" s="101"/>
      <c r="U929" s="101"/>
      <c r="W929" s="101"/>
      <c r="X929" s="101"/>
      <c r="Y929" s="101"/>
      <c r="AA929" s="101"/>
    </row>
    <row r="930" spans="18:27" x14ac:dyDescent="0.35">
      <c r="R930" s="101"/>
      <c r="T930" s="101"/>
      <c r="U930" s="101"/>
      <c r="W930" s="101"/>
      <c r="X930" s="101"/>
      <c r="Y930" s="101"/>
      <c r="AA930" s="101"/>
    </row>
    <row r="931" spans="18:27" x14ac:dyDescent="0.35">
      <c r="R931" s="101"/>
      <c r="T931" s="101"/>
      <c r="U931" s="101"/>
      <c r="W931" s="101"/>
      <c r="X931" s="101"/>
      <c r="Y931" s="101"/>
      <c r="AA931" s="101"/>
    </row>
    <row r="932" spans="18:27" x14ac:dyDescent="0.35">
      <c r="R932" s="101"/>
      <c r="T932" s="101"/>
      <c r="U932" s="101"/>
      <c r="W932" s="101"/>
      <c r="X932" s="101"/>
      <c r="Y932" s="101"/>
      <c r="AA932" s="101"/>
    </row>
    <row r="933" spans="18:27" x14ac:dyDescent="0.35">
      <c r="R933" s="101"/>
      <c r="T933" s="101"/>
      <c r="U933" s="101"/>
      <c r="W933" s="101"/>
      <c r="X933" s="101"/>
      <c r="Y933" s="101"/>
      <c r="AA933" s="101"/>
    </row>
    <row r="934" spans="18:27" x14ac:dyDescent="0.35">
      <c r="R934" s="101"/>
      <c r="T934" s="101"/>
      <c r="U934" s="101"/>
      <c r="W934" s="101"/>
      <c r="X934" s="101"/>
      <c r="Y934" s="101"/>
      <c r="AA934" s="101"/>
    </row>
    <row r="935" spans="18:27" x14ac:dyDescent="0.35">
      <c r="R935" s="101"/>
      <c r="T935" s="101"/>
      <c r="U935" s="101"/>
      <c r="W935" s="101"/>
      <c r="X935" s="101"/>
      <c r="Y935" s="101"/>
      <c r="AA935" s="101"/>
    </row>
    <row r="936" spans="18:27" x14ac:dyDescent="0.35">
      <c r="R936" s="101"/>
      <c r="T936" s="101"/>
      <c r="U936" s="101"/>
      <c r="W936" s="101"/>
      <c r="X936" s="101"/>
      <c r="Y936" s="101"/>
      <c r="AA936" s="101"/>
    </row>
    <row r="937" spans="18:27" x14ac:dyDescent="0.35">
      <c r="R937" s="101"/>
      <c r="T937" s="101"/>
      <c r="U937" s="101"/>
      <c r="W937" s="101"/>
      <c r="X937" s="101"/>
      <c r="Y937" s="101"/>
      <c r="AA937" s="101"/>
    </row>
    <row r="938" spans="18:27" x14ac:dyDescent="0.35">
      <c r="R938" s="101"/>
      <c r="T938" s="101"/>
      <c r="U938" s="101"/>
      <c r="W938" s="101"/>
      <c r="X938" s="101"/>
      <c r="Y938" s="101"/>
      <c r="AA938" s="101"/>
    </row>
    <row r="939" spans="18:27" x14ac:dyDescent="0.35">
      <c r="R939" s="101"/>
      <c r="T939" s="101"/>
      <c r="U939" s="101"/>
      <c r="W939" s="101"/>
      <c r="X939" s="101"/>
      <c r="Y939" s="101"/>
      <c r="AA939" s="101"/>
    </row>
    <row r="940" spans="18:27" x14ac:dyDescent="0.35">
      <c r="R940" s="101"/>
      <c r="T940" s="101"/>
      <c r="U940" s="101"/>
      <c r="W940" s="101"/>
      <c r="X940" s="101"/>
      <c r="Y940" s="101"/>
      <c r="AA940" s="101"/>
    </row>
    <row r="941" spans="18:27" x14ac:dyDescent="0.35">
      <c r="R941" s="101"/>
      <c r="T941" s="101"/>
      <c r="U941" s="101"/>
      <c r="W941" s="101"/>
      <c r="X941" s="101"/>
      <c r="Y941" s="101"/>
      <c r="AA941" s="101"/>
    </row>
    <row r="942" spans="18:27" x14ac:dyDescent="0.35">
      <c r="R942" s="101"/>
      <c r="T942" s="101"/>
      <c r="U942" s="101"/>
      <c r="W942" s="101"/>
      <c r="X942" s="101"/>
      <c r="Y942" s="101"/>
      <c r="AA942" s="101"/>
    </row>
    <row r="943" spans="18:27" x14ac:dyDescent="0.35">
      <c r="R943" s="101"/>
      <c r="T943" s="101"/>
      <c r="U943" s="101"/>
      <c r="W943" s="101"/>
      <c r="X943" s="101"/>
      <c r="Y943" s="101"/>
      <c r="AA943" s="101"/>
    </row>
    <row r="944" spans="18:27" x14ac:dyDescent="0.35">
      <c r="R944" s="101"/>
      <c r="T944" s="101"/>
      <c r="U944" s="101"/>
      <c r="W944" s="101"/>
      <c r="X944" s="101"/>
      <c r="Y944" s="101"/>
      <c r="AA944" s="101"/>
    </row>
    <row r="945" spans="18:27" x14ac:dyDescent="0.35">
      <c r="R945" s="101"/>
      <c r="T945" s="101"/>
      <c r="U945" s="101"/>
      <c r="W945" s="101"/>
      <c r="X945" s="101"/>
      <c r="Y945" s="101"/>
      <c r="AA945" s="101"/>
    </row>
    <row r="946" spans="18:27" x14ac:dyDescent="0.35">
      <c r="R946" s="101"/>
      <c r="T946" s="101"/>
      <c r="U946" s="101"/>
      <c r="W946" s="101"/>
      <c r="X946" s="101"/>
      <c r="Y946" s="101"/>
      <c r="AA946" s="101"/>
    </row>
    <row r="947" spans="18:27" x14ac:dyDescent="0.35">
      <c r="R947" s="101"/>
      <c r="T947" s="101"/>
      <c r="U947" s="101"/>
      <c r="W947" s="101"/>
      <c r="X947" s="101"/>
      <c r="Y947" s="101"/>
      <c r="AA947" s="101"/>
    </row>
    <row r="948" spans="18:27" x14ac:dyDescent="0.35">
      <c r="R948" s="101"/>
      <c r="T948" s="101"/>
      <c r="U948" s="101"/>
      <c r="W948" s="101"/>
      <c r="X948" s="101"/>
      <c r="Y948" s="101"/>
      <c r="AA948" s="101"/>
    </row>
    <row r="949" spans="18:27" x14ac:dyDescent="0.35">
      <c r="R949" s="101"/>
      <c r="T949" s="101"/>
      <c r="U949" s="101"/>
      <c r="W949" s="101"/>
      <c r="X949" s="101"/>
      <c r="Y949" s="101"/>
      <c r="AA949" s="101"/>
    </row>
    <row r="950" spans="18:27" x14ac:dyDescent="0.35">
      <c r="R950" s="101"/>
      <c r="T950" s="101"/>
      <c r="U950" s="101"/>
      <c r="W950" s="101"/>
      <c r="X950" s="101"/>
      <c r="Y950" s="101"/>
      <c r="AA950" s="101"/>
    </row>
    <row r="951" spans="18:27" x14ac:dyDescent="0.35">
      <c r="R951" s="101"/>
      <c r="T951" s="101"/>
      <c r="U951" s="101"/>
      <c r="W951" s="101"/>
      <c r="X951" s="101"/>
      <c r="Y951" s="101"/>
      <c r="AA951" s="101"/>
    </row>
    <row r="952" spans="18:27" x14ac:dyDescent="0.35">
      <c r="R952" s="101"/>
      <c r="T952" s="101"/>
      <c r="U952" s="101"/>
      <c r="W952" s="101"/>
      <c r="X952" s="101"/>
      <c r="Y952" s="101"/>
      <c r="AA952" s="101"/>
    </row>
    <row r="953" spans="18:27" x14ac:dyDescent="0.35">
      <c r="R953" s="101"/>
      <c r="T953" s="101"/>
      <c r="U953" s="101"/>
      <c r="W953" s="101"/>
      <c r="X953" s="101"/>
      <c r="Y953" s="101"/>
      <c r="AA953" s="101"/>
    </row>
    <row r="954" spans="18:27" x14ac:dyDescent="0.35">
      <c r="R954" s="101"/>
      <c r="T954" s="101"/>
      <c r="U954" s="101"/>
      <c r="W954" s="101"/>
      <c r="X954" s="101"/>
      <c r="Y954" s="101"/>
      <c r="AA954" s="101"/>
    </row>
    <row r="955" spans="18:27" x14ac:dyDescent="0.35">
      <c r="R955" s="101"/>
      <c r="T955" s="101"/>
      <c r="U955" s="101"/>
      <c r="W955" s="101"/>
      <c r="X955" s="101"/>
      <c r="Y955" s="101"/>
      <c r="AA955" s="101"/>
    </row>
    <row r="956" spans="18:27" x14ac:dyDescent="0.35">
      <c r="R956" s="101"/>
      <c r="T956" s="101"/>
      <c r="U956" s="101"/>
      <c r="W956" s="101"/>
      <c r="X956" s="101"/>
      <c r="Y956" s="101"/>
      <c r="AA956" s="101"/>
    </row>
    <row r="957" spans="18:27" x14ac:dyDescent="0.35">
      <c r="R957" s="101"/>
      <c r="T957" s="101"/>
      <c r="U957" s="101"/>
      <c r="W957" s="101"/>
      <c r="X957" s="101"/>
      <c r="Y957" s="101"/>
      <c r="AA957" s="101"/>
    </row>
    <row r="958" spans="18:27" x14ac:dyDescent="0.35">
      <c r="R958" s="101"/>
      <c r="T958" s="101"/>
      <c r="U958" s="101"/>
      <c r="W958" s="101"/>
      <c r="X958" s="101"/>
      <c r="Y958" s="101"/>
      <c r="AA958" s="101"/>
    </row>
    <row r="959" spans="18:27" x14ac:dyDescent="0.35">
      <c r="R959" s="101"/>
      <c r="T959" s="101"/>
      <c r="U959" s="101"/>
      <c r="W959" s="101"/>
      <c r="X959" s="101"/>
      <c r="Y959" s="101"/>
      <c r="AA959" s="101"/>
    </row>
    <row r="960" spans="18:27" x14ac:dyDescent="0.35">
      <c r="R960" s="101"/>
      <c r="T960" s="101"/>
      <c r="U960" s="101"/>
      <c r="W960" s="101"/>
      <c r="X960" s="101"/>
      <c r="Y960" s="101"/>
      <c r="AA960" s="101"/>
    </row>
    <row r="961" spans="18:27" x14ac:dyDescent="0.35">
      <c r="R961" s="101"/>
      <c r="T961" s="101"/>
      <c r="U961" s="101"/>
      <c r="W961" s="101"/>
      <c r="X961" s="101"/>
      <c r="Y961" s="101"/>
      <c r="AA961" s="101"/>
    </row>
    <row r="962" spans="18:27" x14ac:dyDescent="0.35">
      <c r="R962" s="101"/>
      <c r="T962" s="101"/>
      <c r="U962" s="101"/>
      <c r="W962" s="101"/>
      <c r="X962" s="101"/>
      <c r="Y962" s="101"/>
      <c r="AA962" s="101"/>
    </row>
    <row r="963" spans="18:27" x14ac:dyDescent="0.35">
      <c r="R963" s="101"/>
      <c r="T963" s="101"/>
      <c r="U963" s="101"/>
      <c r="W963" s="101"/>
      <c r="X963" s="101"/>
      <c r="Y963" s="101"/>
      <c r="AA963" s="101"/>
    </row>
    <row r="964" spans="18:27" x14ac:dyDescent="0.35">
      <c r="R964" s="101"/>
      <c r="T964" s="101"/>
      <c r="U964" s="101"/>
      <c r="W964" s="101"/>
      <c r="X964" s="101"/>
      <c r="Y964" s="101"/>
      <c r="AA964" s="101"/>
    </row>
    <row r="965" spans="18:27" x14ac:dyDescent="0.35">
      <c r="R965" s="101"/>
      <c r="T965" s="101"/>
      <c r="U965" s="101"/>
      <c r="W965" s="101"/>
      <c r="X965" s="101"/>
      <c r="Y965" s="101"/>
      <c r="AA965" s="101"/>
    </row>
    <row r="966" spans="18:27" x14ac:dyDescent="0.35">
      <c r="R966" s="101"/>
      <c r="T966" s="101"/>
      <c r="U966" s="101"/>
      <c r="W966" s="101"/>
      <c r="X966" s="101"/>
      <c r="Y966" s="101"/>
      <c r="AA966" s="101"/>
    </row>
    <row r="967" spans="18:27" x14ac:dyDescent="0.35">
      <c r="R967" s="101"/>
      <c r="T967" s="101"/>
      <c r="U967" s="101"/>
      <c r="W967" s="101"/>
      <c r="X967" s="101"/>
      <c r="Y967" s="101"/>
      <c r="AA967" s="101"/>
    </row>
    <row r="968" spans="18:27" x14ac:dyDescent="0.35">
      <c r="R968" s="101"/>
      <c r="T968" s="101"/>
      <c r="U968" s="101"/>
      <c r="W968" s="101"/>
      <c r="X968" s="101"/>
      <c r="Y968" s="101"/>
      <c r="AA968" s="101"/>
    </row>
    <row r="969" spans="18:27" x14ac:dyDescent="0.35">
      <c r="R969" s="101"/>
      <c r="T969" s="101"/>
      <c r="U969" s="101"/>
      <c r="W969" s="101"/>
      <c r="X969" s="101"/>
      <c r="Y969" s="101"/>
      <c r="AA969" s="101"/>
    </row>
    <row r="970" spans="18:27" x14ac:dyDescent="0.35">
      <c r="R970" s="101"/>
      <c r="T970" s="101"/>
      <c r="U970" s="101"/>
      <c r="W970" s="101"/>
      <c r="X970" s="101"/>
      <c r="Y970" s="101"/>
      <c r="AA970" s="101"/>
    </row>
    <row r="971" spans="18:27" x14ac:dyDescent="0.35">
      <c r="R971" s="101"/>
      <c r="T971" s="101"/>
      <c r="U971" s="101"/>
      <c r="W971" s="101"/>
      <c r="X971" s="101"/>
      <c r="Y971" s="101"/>
      <c r="AA971" s="101"/>
    </row>
    <row r="972" spans="18:27" x14ac:dyDescent="0.35">
      <c r="R972" s="101"/>
      <c r="T972" s="101"/>
      <c r="U972" s="101"/>
      <c r="W972" s="101"/>
      <c r="X972" s="101"/>
      <c r="Y972" s="101"/>
      <c r="AA972" s="101"/>
    </row>
    <row r="973" spans="18:27" x14ac:dyDescent="0.35">
      <c r="R973" s="101"/>
      <c r="T973" s="101"/>
      <c r="U973" s="101"/>
      <c r="W973" s="101"/>
      <c r="X973" s="101"/>
      <c r="Y973" s="101"/>
      <c r="AA973" s="101"/>
    </row>
    <row r="974" spans="18:27" x14ac:dyDescent="0.35">
      <c r="R974" s="101"/>
      <c r="T974" s="101"/>
      <c r="U974" s="101"/>
      <c r="W974" s="101"/>
      <c r="X974" s="101"/>
      <c r="Y974" s="101"/>
      <c r="AA974" s="101"/>
    </row>
    <row r="975" spans="18:27" x14ac:dyDescent="0.35">
      <c r="R975" s="101"/>
      <c r="T975" s="101"/>
      <c r="U975" s="101"/>
      <c r="W975" s="101"/>
      <c r="X975" s="101"/>
      <c r="Y975" s="101"/>
      <c r="AA975" s="101"/>
    </row>
    <row r="976" spans="18:27" x14ac:dyDescent="0.35">
      <c r="R976" s="101"/>
      <c r="T976" s="101"/>
      <c r="U976" s="101"/>
      <c r="W976" s="101"/>
      <c r="X976" s="101"/>
      <c r="Y976" s="101"/>
      <c r="AA976" s="101"/>
    </row>
    <row r="977" spans="18:27" x14ac:dyDescent="0.35">
      <c r="R977" s="101"/>
      <c r="T977" s="101"/>
      <c r="U977" s="101"/>
      <c r="W977" s="101"/>
      <c r="X977" s="101"/>
      <c r="Y977" s="101"/>
      <c r="AA977" s="101"/>
    </row>
    <row r="978" spans="18:27" x14ac:dyDescent="0.35">
      <c r="R978" s="101"/>
      <c r="T978" s="101"/>
      <c r="U978" s="101"/>
      <c r="W978" s="101"/>
      <c r="X978" s="101"/>
      <c r="Y978" s="101"/>
      <c r="AA978" s="101"/>
    </row>
    <row r="979" spans="18:27" x14ac:dyDescent="0.35">
      <c r="R979" s="101"/>
      <c r="T979" s="101"/>
      <c r="U979" s="101"/>
      <c r="W979" s="101"/>
      <c r="X979" s="101"/>
      <c r="Y979" s="101"/>
      <c r="AA979" s="101"/>
    </row>
    <row r="980" spans="18:27" x14ac:dyDescent="0.35">
      <c r="R980" s="101"/>
      <c r="T980" s="101"/>
      <c r="U980" s="101"/>
      <c r="W980" s="101"/>
      <c r="X980" s="101"/>
      <c r="Y980" s="101"/>
      <c r="AA980" s="101"/>
    </row>
    <row r="981" spans="18:27" x14ac:dyDescent="0.35">
      <c r="R981" s="101"/>
      <c r="T981" s="101"/>
      <c r="U981" s="101"/>
      <c r="W981" s="101"/>
      <c r="X981" s="101"/>
      <c r="Y981" s="101"/>
      <c r="AA981" s="101"/>
    </row>
    <row r="982" spans="18:27" x14ac:dyDescent="0.35">
      <c r="R982" s="101"/>
      <c r="T982" s="101"/>
      <c r="U982" s="101"/>
      <c r="W982" s="101"/>
      <c r="X982" s="101"/>
      <c r="Y982" s="101"/>
      <c r="AA982" s="101"/>
    </row>
    <row r="983" spans="18:27" x14ac:dyDescent="0.35">
      <c r="R983" s="101"/>
      <c r="T983" s="101"/>
      <c r="U983" s="101"/>
      <c r="W983" s="101"/>
      <c r="X983" s="101"/>
      <c r="Y983" s="101"/>
      <c r="AA983" s="101"/>
    </row>
    <row r="984" spans="18:27" x14ac:dyDescent="0.35">
      <c r="R984" s="101"/>
      <c r="T984" s="101"/>
      <c r="U984" s="101"/>
      <c r="W984" s="101"/>
      <c r="X984" s="101"/>
      <c r="Y984" s="101"/>
      <c r="AA984" s="101"/>
    </row>
    <row r="985" spans="18:27" x14ac:dyDescent="0.35">
      <c r="R985" s="101"/>
      <c r="T985" s="101"/>
      <c r="U985" s="101"/>
      <c r="W985" s="101"/>
      <c r="X985" s="101"/>
      <c r="Y985" s="101"/>
      <c r="AA985" s="101"/>
    </row>
    <row r="986" spans="18:27" x14ac:dyDescent="0.35">
      <c r="R986" s="101"/>
      <c r="T986" s="101"/>
      <c r="U986" s="101"/>
      <c r="W986" s="101"/>
      <c r="X986" s="101"/>
      <c r="Y986" s="101"/>
      <c r="AA986" s="101"/>
    </row>
    <row r="987" spans="18:27" x14ac:dyDescent="0.35">
      <c r="R987" s="101"/>
      <c r="T987" s="101"/>
      <c r="U987" s="101"/>
      <c r="W987" s="101"/>
      <c r="X987" s="101"/>
      <c r="Y987" s="101"/>
      <c r="AA987" s="101"/>
    </row>
    <row r="988" spans="18:27" x14ac:dyDescent="0.35">
      <c r="R988" s="101"/>
      <c r="T988" s="101"/>
      <c r="U988" s="101"/>
      <c r="W988" s="101"/>
      <c r="X988" s="101"/>
      <c r="Y988" s="101"/>
      <c r="AA988" s="101"/>
    </row>
    <row r="989" spans="18:27" x14ac:dyDescent="0.35">
      <c r="R989" s="101"/>
      <c r="T989" s="101"/>
      <c r="U989" s="101"/>
      <c r="W989" s="101"/>
      <c r="X989" s="101"/>
      <c r="Y989" s="101"/>
      <c r="AA989" s="101"/>
    </row>
    <row r="990" spans="18:27" x14ac:dyDescent="0.35">
      <c r="R990" s="101"/>
      <c r="T990" s="101"/>
      <c r="U990" s="101"/>
      <c r="W990" s="101"/>
      <c r="X990" s="101"/>
      <c r="Y990" s="101"/>
      <c r="AA990" s="101"/>
    </row>
    <row r="991" spans="18:27" x14ac:dyDescent="0.35">
      <c r="R991" s="101"/>
      <c r="T991" s="101"/>
      <c r="U991" s="101"/>
      <c r="W991" s="101"/>
      <c r="X991" s="101"/>
      <c r="Y991" s="101"/>
      <c r="AA991" s="101"/>
    </row>
    <row r="992" spans="18:27" x14ac:dyDescent="0.35">
      <c r="R992" s="101"/>
      <c r="T992" s="101"/>
      <c r="U992" s="101"/>
      <c r="W992" s="101"/>
      <c r="X992" s="101"/>
      <c r="Y992" s="101"/>
      <c r="AA992" s="101"/>
    </row>
    <row r="993" spans="18:27" x14ac:dyDescent="0.35">
      <c r="R993" s="101"/>
      <c r="T993" s="101"/>
      <c r="U993" s="101"/>
      <c r="W993" s="101"/>
      <c r="X993" s="101"/>
      <c r="Y993" s="101"/>
      <c r="AA993" s="101"/>
    </row>
    <row r="994" spans="18:27" x14ac:dyDescent="0.35">
      <c r="R994" s="101"/>
      <c r="T994" s="101"/>
      <c r="U994" s="101"/>
      <c r="W994" s="101"/>
      <c r="X994" s="101"/>
      <c r="Y994" s="101"/>
      <c r="AA994" s="101"/>
    </row>
    <row r="995" spans="18:27" x14ac:dyDescent="0.35">
      <c r="R995" s="101"/>
      <c r="T995" s="101"/>
      <c r="U995" s="101"/>
      <c r="W995" s="101"/>
      <c r="X995" s="101"/>
      <c r="Y995" s="101"/>
      <c r="AA995" s="101"/>
    </row>
    <row r="996" spans="18:27" x14ac:dyDescent="0.35">
      <c r="R996" s="101"/>
      <c r="T996" s="101"/>
      <c r="U996" s="101"/>
      <c r="W996" s="101"/>
      <c r="X996" s="101"/>
      <c r="Y996" s="101"/>
      <c r="AA996" s="101"/>
    </row>
    <row r="997" spans="18:27" x14ac:dyDescent="0.35">
      <c r="R997" s="101"/>
      <c r="T997" s="101"/>
      <c r="U997" s="101"/>
      <c r="W997" s="101"/>
      <c r="X997" s="101"/>
      <c r="Y997" s="101"/>
      <c r="AA997" s="101"/>
    </row>
    <row r="998" spans="18:27" x14ac:dyDescent="0.35">
      <c r="R998" s="101"/>
      <c r="T998" s="101"/>
      <c r="U998" s="101"/>
      <c r="W998" s="101"/>
      <c r="X998" s="101"/>
      <c r="Y998" s="101"/>
      <c r="AA998" s="101"/>
    </row>
    <row r="999" spans="18:27" x14ac:dyDescent="0.35">
      <c r="R999" s="101"/>
      <c r="T999" s="101"/>
      <c r="U999" s="101"/>
      <c r="W999" s="101"/>
      <c r="X999" s="101"/>
      <c r="Y999" s="101"/>
      <c r="AA999" s="101"/>
    </row>
    <row r="1000" spans="18:27" x14ac:dyDescent="0.35">
      <c r="R1000" s="101"/>
      <c r="T1000" s="101"/>
      <c r="U1000" s="101"/>
      <c r="W1000" s="101"/>
      <c r="X1000" s="101"/>
      <c r="Y1000" s="101"/>
      <c r="AA1000" s="101"/>
    </row>
    <row r="1001" spans="18:27" x14ac:dyDescent="0.35">
      <c r="R1001" s="101"/>
      <c r="T1001" s="101"/>
      <c r="U1001" s="101"/>
      <c r="W1001" s="101"/>
      <c r="X1001" s="101"/>
      <c r="Y1001" s="101"/>
      <c r="AA1001" s="101"/>
    </row>
    <row r="1002" spans="18:27" x14ac:dyDescent="0.35">
      <c r="R1002" s="101"/>
      <c r="T1002" s="101"/>
      <c r="U1002" s="101"/>
      <c r="W1002" s="101"/>
      <c r="X1002" s="101"/>
      <c r="Y1002" s="101"/>
      <c r="AA1002" s="101"/>
    </row>
    <row r="1003" spans="18:27" x14ac:dyDescent="0.35">
      <c r="R1003" s="101"/>
      <c r="T1003" s="101"/>
      <c r="U1003" s="101"/>
      <c r="W1003" s="101"/>
      <c r="X1003" s="101"/>
      <c r="Y1003" s="101"/>
      <c r="AA1003" s="101"/>
    </row>
  </sheetData>
  <sheetProtection password="83AF" sheet="1" objects="1" scenarios="1" selectLockedCells="1" sort="0"/>
  <mergeCells count="5">
    <mergeCell ref="A1:AA1"/>
    <mergeCell ref="A2:AA2"/>
    <mergeCell ref="AC3:AD3"/>
    <mergeCell ref="AC10:AD10"/>
    <mergeCell ref="AC11:AD11"/>
  </mergeCells>
  <conditionalFormatting sqref="R4:R503 U4:U503">
    <cfRule type="containsText" dxfId="6" priority="3" operator="containsText" text="SCR">
      <formula>NOT(ISERROR(SEARCH("SCR",R4)))</formula>
    </cfRule>
    <cfRule type="containsText" dxfId="5" priority="4" operator="containsText" text="BP">
      <formula>NOT(ISERROR(SEARCH("BP",R4)))</formula>
    </cfRule>
    <cfRule type="containsText" dxfId="4" priority="5" operator="containsText" text="15">
      <formula>NOT(ISERROR(SEARCH("15",R4)))</formula>
    </cfRule>
    <cfRule type="containsText" dxfId="3" priority="6" operator="containsText" text="10">
      <formula>NOT(ISERROR(SEARCH("10",R4)))</formula>
    </cfRule>
    <cfRule type="containsText" dxfId="2" priority="7" operator="containsText" text="5">
      <formula>NOT(ISERROR(SEARCH("5",R4)))</formula>
    </cfRule>
  </conditionalFormatting>
  <conditionalFormatting sqref="X4:Y503">
    <cfRule type="duplicateValues" dxfId="1" priority="2"/>
  </conditionalFormatting>
  <conditionalFormatting sqref="S4:S503 V4:V503">
    <cfRule type="containsBlanks" dxfId="0" priority="1">
      <formula>LEN(TRIM(S4))=0</formula>
    </cfRule>
  </conditionalFormatting>
  <dataValidations count="4">
    <dataValidation type="list" allowBlank="1" showInputMessage="1" showErrorMessage="1" sqref="D4:D503" xr:uid="{00000000-0002-0000-0900-000000000000}">
      <formula1>Incentives</formula1>
    </dataValidation>
    <dataValidation type="list" allowBlank="1" showInputMessage="1" showErrorMessage="1" sqref="A4:C503 E4:K503" xr:uid="{00000000-0002-0000-0900-000001000000}">
      <formula1>X</formula1>
    </dataValidation>
    <dataValidation type="list" allowBlank="1" showInputMessage="1" showErrorMessage="1" sqref="U4:U503 R4:R503" xr:uid="{00000000-0002-0000-0900-000002000000}">
      <formula1>Penalties</formula1>
    </dataValidation>
    <dataValidation type="list" allowBlank="1" showInputMessage="1" showErrorMessage="1" sqref="C1004:E1048576" xr:uid="{00000000-0002-0000-0900-000003000000}">
      <formula1>FuturityDerby</formula1>
    </dataValidation>
  </dataValidations>
  <pageMargins left="0.25" right="0.25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H54"/>
  <sheetViews>
    <sheetView zoomScale="80" zoomScaleNormal="80" workbookViewId="0">
      <selection activeCell="E15" sqref="E15"/>
    </sheetView>
  </sheetViews>
  <sheetFormatPr defaultColWidth="9.1796875" defaultRowHeight="20.149999999999999" customHeight="1" x14ac:dyDescent="0.3"/>
  <cols>
    <col min="1" max="1" width="10.7265625" style="41" bestFit="1" customWidth="1"/>
    <col min="2" max="2" width="9.81640625" style="41" bestFit="1" customWidth="1"/>
    <col min="3" max="3" width="11.81640625" style="41" bestFit="1" customWidth="1"/>
    <col min="4" max="4" width="9.54296875" style="41" bestFit="1" customWidth="1"/>
    <col min="5" max="5" width="14.81640625" style="41" bestFit="1" customWidth="1"/>
    <col min="6" max="6" width="8.54296875" style="41" bestFit="1" customWidth="1"/>
    <col min="7" max="16384" width="9.1796875" style="41"/>
  </cols>
  <sheetData>
    <row r="1" spans="1:6" ht="20.149999999999999" customHeight="1" x14ac:dyDescent="0.4">
      <c r="A1" s="159" t="s">
        <v>108</v>
      </c>
      <c r="B1" s="159"/>
      <c r="C1" s="159"/>
      <c r="D1" s="159"/>
      <c r="E1" s="159"/>
    </row>
    <row r="2" spans="1:6" ht="20.149999999999999" customHeight="1" x14ac:dyDescent="0.3">
      <c r="A2" s="4" t="s">
        <v>26</v>
      </c>
      <c r="B2" s="4" t="s">
        <v>25</v>
      </c>
      <c r="C2" s="5" t="s">
        <v>23</v>
      </c>
      <c r="D2" s="4" t="s">
        <v>24</v>
      </c>
      <c r="E2" s="4" t="s">
        <v>42</v>
      </c>
      <c r="F2" s="6" t="s">
        <v>109</v>
      </c>
    </row>
    <row r="3" spans="1:6" ht="20.149999999999999" customHeight="1" x14ac:dyDescent="0.3">
      <c r="A3" s="7">
        <v>25</v>
      </c>
      <c r="B3" s="8">
        <v>19</v>
      </c>
      <c r="C3" s="9">
        <v>0.8</v>
      </c>
      <c r="D3" s="10">
        <v>200</v>
      </c>
      <c r="E3" s="11">
        <f>(A3*$C$3)*B3+D3</f>
        <v>580</v>
      </c>
      <c r="F3" s="12">
        <v>0.3</v>
      </c>
    </row>
    <row r="4" spans="1:6" ht="20.149999999999999" customHeight="1" x14ac:dyDescent="0.3">
      <c r="A4" s="160"/>
      <c r="B4" s="160"/>
      <c r="C4" s="160"/>
      <c r="D4" s="160"/>
      <c r="E4" s="160"/>
      <c r="F4" s="4">
        <f>$E$3*$F$3</f>
        <v>174</v>
      </c>
    </row>
    <row r="5" spans="1:6" ht="20.149999999999999" customHeight="1" x14ac:dyDescent="0.3">
      <c r="A5" s="161" t="s">
        <v>110</v>
      </c>
      <c r="B5" s="161"/>
      <c r="C5" s="161"/>
      <c r="D5" s="161"/>
      <c r="E5" s="161"/>
      <c r="F5" s="13"/>
    </row>
    <row r="6" spans="1:6" ht="20.149999999999999" customHeight="1" x14ac:dyDescent="0.3">
      <c r="A6" s="4" t="s">
        <v>15</v>
      </c>
      <c r="B6" s="14" t="s">
        <v>0</v>
      </c>
      <c r="C6" s="13"/>
      <c r="D6" s="15" t="s">
        <v>1</v>
      </c>
      <c r="E6" s="40"/>
      <c r="F6" s="13"/>
    </row>
    <row r="7" spans="1:6" ht="20.149999999999999" customHeight="1" x14ac:dyDescent="0.3">
      <c r="A7" s="4" t="s">
        <v>5</v>
      </c>
      <c r="B7" s="16">
        <f>($F$4*$C$7)</f>
        <v>57.42</v>
      </c>
      <c r="C7" s="35">
        <v>0.33</v>
      </c>
      <c r="D7" s="15">
        <f>$F$4*$E$7</f>
        <v>12.180000000000001</v>
      </c>
      <c r="E7" s="35">
        <v>7.0000000000000007E-2</v>
      </c>
      <c r="F7" s="13"/>
    </row>
    <row r="8" spans="1:6" ht="20.149999999999999" customHeight="1" x14ac:dyDescent="0.3">
      <c r="A8" s="4" t="s">
        <v>6</v>
      </c>
      <c r="B8" s="16">
        <f>$F$4*$C$8</f>
        <v>46.980000000000004</v>
      </c>
      <c r="C8" s="35">
        <v>0.27</v>
      </c>
      <c r="D8" s="164"/>
      <c r="E8" s="165"/>
      <c r="F8" s="13"/>
    </row>
    <row r="9" spans="1:6" ht="20.149999999999999" customHeight="1" x14ac:dyDescent="0.3">
      <c r="A9" s="4" t="s">
        <v>7</v>
      </c>
      <c r="B9" s="16">
        <f>$F$4*$C$9</f>
        <v>34.800000000000004</v>
      </c>
      <c r="C9" s="35">
        <v>0.2</v>
      </c>
      <c r="D9" s="166"/>
      <c r="E9" s="167"/>
      <c r="F9" s="13"/>
    </row>
    <row r="10" spans="1:6" ht="20.149999999999999" customHeight="1" x14ac:dyDescent="0.3">
      <c r="A10" s="4" t="s">
        <v>8</v>
      </c>
      <c r="B10" s="16">
        <f>$F$4*$C$10</f>
        <v>22.62</v>
      </c>
      <c r="C10" s="35">
        <v>0.13</v>
      </c>
      <c r="D10" s="168"/>
      <c r="E10" s="169"/>
      <c r="F10" s="13"/>
    </row>
    <row r="11" spans="1:6" ht="20.149999999999999" customHeight="1" x14ac:dyDescent="0.3">
      <c r="A11" s="4" t="s">
        <v>14</v>
      </c>
      <c r="B11" s="44">
        <f>SUM(B7:B10)</f>
        <v>161.82000000000002</v>
      </c>
      <c r="C11" s="13"/>
      <c r="D11" s="44">
        <f>SUM(D7:D10)</f>
        <v>12.180000000000001</v>
      </c>
      <c r="E11" s="45">
        <f>(C7+C8+C9+C10+E7+E8)</f>
        <v>1</v>
      </c>
      <c r="F11" s="13"/>
    </row>
    <row r="12" spans="1:6" ht="20.149999999999999" customHeight="1" x14ac:dyDescent="0.3">
      <c r="A12" s="158">
        <f>B11+D11</f>
        <v>174.00000000000003</v>
      </c>
      <c r="B12" s="158"/>
      <c r="C12" s="158"/>
      <c r="D12" s="158"/>
      <c r="E12" s="158"/>
      <c r="F12" s="13"/>
    </row>
    <row r="13" spans="1:6" ht="20.149999999999999" customHeight="1" x14ac:dyDescent="0.3">
      <c r="A13" s="162" t="s">
        <v>111</v>
      </c>
      <c r="B13" s="163"/>
      <c r="C13" s="163"/>
      <c r="D13" s="163"/>
      <c r="E13" s="163"/>
      <c r="F13" s="13"/>
    </row>
    <row r="14" spans="1:6" ht="20.149999999999999" customHeight="1" x14ac:dyDescent="0.3">
      <c r="A14" s="4" t="s">
        <v>15</v>
      </c>
      <c r="B14" s="14" t="s">
        <v>0</v>
      </c>
      <c r="D14" s="15" t="s">
        <v>1</v>
      </c>
      <c r="E14" s="40"/>
      <c r="F14" s="13"/>
    </row>
    <row r="15" spans="1:6" ht="20.149999999999999" customHeight="1" x14ac:dyDescent="0.3">
      <c r="A15" s="4" t="s">
        <v>5</v>
      </c>
      <c r="B15" s="16">
        <f>$F$4*$C$15</f>
        <v>50.459999999999994</v>
      </c>
      <c r="C15" s="42">
        <v>0.28999999999999998</v>
      </c>
      <c r="D15" s="15">
        <f>$F$4*$E$15</f>
        <v>15.66</v>
      </c>
      <c r="E15" s="35">
        <v>0.09</v>
      </c>
      <c r="F15" s="13"/>
    </row>
    <row r="16" spans="1:6" ht="20.149999999999999" customHeight="1" x14ac:dyDescent="0.3">
      <c r="A16" s="4" t="s">
        <v>6</v>
      </c>
      <c r="B16" s="16">
        <f>+$F$4*$C$16</f>
        <v>41.76</v>
      </c>
      <c r="C16" s="42">
        <v>0.24</v>
      </c>
      <c r="D16" s="15">
        <f>F4*E16</f>
        <v>8.7000000000000011</v>
      </c>
      <c r="E16" s="35">
        <v>0.05</v>
      </c>
      <c r="F16" s="13"/>
    </row>
    <row r="17" spans="1:6" ht="20.149999999999999" customHeight="1" x14ac:dyDescent="0.3">
      <c r="A17" s="4" t="s">
        <v>7</v>
      </c>
      <c r="B17" s="16">
        <f>$F$4*$C$17</f>
        <v>33.06</v>
      </c>
      <c r="C17" s="42">
        <v>0.19</v>
      </c>
      <c r="D17" s="164"/>
      <c r="E17" s="165"/>
      <c r="F17" s="13"/>
    </row>
    <row r="18" spans="1:6" ht="20.149999999999999" customHeight="1" x14ac:dyDescent="0.3">
      <c r="A18" s="4" t="s">
        <v>8</v>
      </c>
      <c r="B18" s="16">
        <f>$F$4*$C$18</f>
        <v>24.360000000000003</v>
      </c>
      <c r="C18" s="42">
        <v>0.14000000000000001</v>
      </c>
      <c r="D18" s="168"/>
      <c r="E18" s="169"/>
      <c r="F18" s="13"/>
    </row>
    <row r="19" spans="1:6" ht="20.149999999999999" customHeight="1" x14ac:dyDescent="0.3">
      <c r="A19" s="4" t="s">
        <v>14</v>
      </c>
      <c r="B19" s="44">
        <f>SUM(B15:B18)</f>
        <v>149.64000000000001</v>
      </c>
      <c r="D19" s="44">
        <f>D16+D15</f>
        <v>24.36</v>
      </c>
      <c r="E19" s="45">
        <f>SUM(C15+C16+C17+C18+E15+E16)</f>
        <v>1</v>
      </c>
      <c r="F19" s="13"/>
    </row>
    <row r="20" spans="1:6" ht="20.149999999999999" customHeight="1" x14ac:dyDescent="0.3">
      <c r="A20" s="158">
        <f>D19+B19</f>
        <v>174</v>
      </c>
      <c r="B20" s="158"/>
      <c r="C20" s="158"/>
      <c r="D20" s="158"/>
      <c r="E20" s="158"/>
      <c r="F20" s="13"/>
    </row>
    <row r="21" spans="1:6" ht="20.149999999999999" customHeight="1" x14ac:dyDescent="0.3">
      <c r="A21" s="172" t="s">
        <v>112</v>
      </c>
      <c r="B21" s="172"/>
      <c r="C21" s="172"/>
      <c r="D21" s="172"/>
      <c r="E21" s="172"/>
      <c r="F21" s="13"/>
    </row>
    <row r="22" spans="1:6" ht="20.149999999999999" customHeight="1" x14ac:dyDescent="0.3">
      <c r="A22" s="4" t="s">
        <v>15</v>
      </c>
      <c r="B22" s="14" t="s">
        <v>0</v>
      </c>
      <c r="C22" s="13"/>
      <c r="D22" s="15" t="s">
        <v>1</v>
      </c>
      <c r="E22" s="40"/>
      <c r="F22" s="13"/>
    </row>
    <row r="23" spans="1:6" ht="20.149999999999999" customHeight="1" x14ac:dyDescent="0.3">
      <c r="A23" s="4" t="s">
        <v>5</v>
      </c>
      <c r="B23" s="16">
        <f>F4*C23</f>
        <v>41.76</v>
      </c>
      <c r="C23" s="43">
        <v>0.24</v>
      </c>
      <c r="D23" s="46">
        <f>F4*E23</f>
        <v>12.180000000000001</v>
      </c>
      <c r="E23" s="35">
        <v>7.0000000000000007E-2</v>
      </c>
      <c r="F23" s="13"/>
    </row>
    <row r="24" spans="1:6" ht="20.149999999999999" customHeight="1" x14ac:dyDescent="0.3">
      <c r="A24" s="4" t="s">
        <v>6</v>
      </c>
      <c r="B24" s="16">
        <f>F4*C24</f>
        <v>34.800000000000004</v>
      </c>
      <c r="C24" s="43">
        <v>0.2</v>
      </c>
      <c r="D24" s="46">
        <f>F4*E24</f>
        <v>8.7000000000000011</v>
      </c>
      <c r="E24" s="35">
        <v>0.05</v>
      </c>
      <c r="F24" s="13"/>
    </row>
    <row r="25" spans="1:6" ht="20.149999999999999" customHeight="1" x14ac:dyDescent="0.3">
      <c r="A25" s="4" t="s">
        <v>7</v>
      </c>
      <c r="B25" s="16">
        <f>F4*C25</f>
        <v>29.580000000000002</v>
      </c>
      <c r="C25" s="43">
        <v>0.17</v>
      </c>
      <c r="D25" s="46">
        <f>F4*E25</f>
        <v>6.96</v>
      </c>
      <c r="E25" s="35">
        <v>0.04</v>
      </c>
      <c r="F25" s="13"/>
    </row>
    <row r="26" spans="1:6" ht="20.149999999999999" customHeight="1" x14ac:dyDescent="0.3">
      <c r="A26" s="4" t="s">
        <v>8</v>
      </c>
      <c r="B26" s="16">
        <f>F4*C26</f>
        <v>22.62</v>
      </c>
      <c r="C26" s="43">
        <v>0.13</v>
      </c>
      <c r="D26" s="173"/>
      <c r="E26" s="174"/>
      <c r="F26" s="13"/>
    </row>
    <row r="27" spans="1:6" ht="20.149999999999999" customHeight="1" x14ac:dyDescent="0.3">
      <c r="A27" s="4" t="s">
        <v>9</v>
      </c>
      <c r="B27" s="16">
        <f>F4*C27</f>
        <v>17.400000000000002</v>
      </c>
      <c r="C27" s="43">
        <v>0.1</v>
      </c>
      <c r="D27" s="175"/>
      <c r="E27" s="176"/>
      <c r="F27" s="13"/>
    </row>
    <row r="28" spans="1:6" ht="20.149999999999999" customHeight="1" x14ac:dyDescent="0.3">
      <c r="A28" s="4" t="s">
        <v>14</v>
      </c>
      <c r="B28" s="44">
        <f>SUM(B23:B27)</f>
        <v>146.16</v>
      </c>
      <c r="C28" s="13"/>
      <c r="D28" s="44">
        <f>SUM(D23:D27)</f>
        <v>27.840000000000003</v>
      </c>
      <c r="E28" s="45">
        <f>C23+C24+C25+C26+C27+E23+E24+E25</f>
        <v>1</v>
      </c>
      <c r="F28" s="13"/>
    </row>
    <row r="29" spans="1:6" ht="20.149999999999999" customHeight="1" x14ac:dyDescent="0.3">
      <c r="A29" s="158">
        <f>B28+D28</f>
        <v>174</v>
      </c>
      <c r="B29" s="158"/>
      <c r="C29" s="158"/>
      <c r="D29" s="158"/>
      <c r="E29" s="158"/>
      <c r="F29" s="13"/>
    </row>
    <row r="30" spans="1:6" ht="20.149999999999999" customHeight="1" x14ac:dyDescent="0.3">
      <c r="A30" s="172" t="s">
        <v>129</v>
      </c>
      <c r="B30" s="172"/>
      <c r="C30" s="172"/>
      <c r="D30" s="172"/>
      <c r="E30" s="172"/>
      <c r="F30" s="13"/>
    </row>
    <row r="31" spans="1:6" ht="20.149999999999999" customHeight="1" x14ac:dyDescent="0.3">
      <c r="A31" s="4" t="s">
        <v>15</v>
      </c>
      <c r="B31" s="14" t="s">
        <v>0</v>
      </c>
      <c r="D31" s="15" t="s">
        <v>1</v>
      </c>
      <c r="E31" s="40"/>
      <c r="F31" s="13"/>
    </row>
    <row r="32" spans="1:6" ht="20.149999999999999" customHeight="1" x14ac:dyDescent="0.3">
      <c r="A32" s="4" t="s">
        <v>5</v>
      </c>
      <c r="B32" s="16">
        <f>$F$4*C32</f>
        <v>36.54</v>
      </c>
      <c r="C32" s="48">
        <v>0.21</v>
      </c>
      <c r="D32" s="15">
        <f>$F$4*E32</f>
        <v>8.7000000000000011</v>
      </c>
      <c r="E32" s="35">
        <v>0.05</v>
      </c>
      <c r="F32" s="13"/>
    </row>
    <row r="33" spans="1:8" ht="20.149999999999999" customHeight="1" x14ac:dyDescent="0.3">
      <c r="A33" s="4" t="s">
        <v>6</v>
      </c>
      <c r="B33" s="16">
        <f t="shared" ref="B33:B38" si="0">$F$4*C33</f>
        <v>31.32</v>
      </c>
      <c r="C33" s="48">
        <v>0.18</v>
      </c>
      <c r="D33" s="15">
        <f t="shared" ref="D33:D35" si="1">$F$4*E33</f>
        <v>6.96</v>
      </c>
      <c r="E33" s="35">
        <v>0.04</v>
      </c>
      <c r="F33" s="13"/>
    </row>
    <row r="34" spans="1:8" ht="20.149999999999999" customHeight="1" x14ac:dyDescent="0.3">
      <c r="A34" s="4" t="s">
        <v>7</v>
      </c>
      <c r="B34" s="16">
        <f t="shared" si="0"/>
        <v>26.099999999999998</v>
      </c>
      <c r="C34" s="48">
        <v>0.15</v>
      </c>
      <c r="D34" s="15">
        <f t="shared" si="1"/>
        <v>5.22</v>
      </c>
      <c r="E34" s="35">
        <v>0.03</v>
      </c>
      <c r="F34" s="13"/>
    </row>
    <row r="35" spans="1:8" ht="20.149999999999999" customHeight="1" x14ac:dyDescent="0.3">
      <c r="A35" s="4" t="s">
        <v>8</v>
      </c>
      <c r="B35" s="16">
        <f t="shared" si="0"/>
        <v>19.14</v>
      </c>
      <c r="C35" s="48">
        <v>0.11</v>
      </c>
      <c r="D35" s="15">
        <f t="shared" si="1"/>
        <v>3.48</v>
      </c>
      <c r="E35" s="35">
        <v>0.02</v>
      </c>
      <c r="F35" s="13"/>
    </row>
    <row r="36" spans="1:8" ht="20.149999999999999" customHeight="1" x14ac:dyDescent="0.3">
      <c r="A36" s="4" t="s">
        <v>9</v>
      </c>
      <c r="B36" s="16">
        <f t="shared" si="0"/>
        <v>13.92</v>
      </c>
      <c r="C36" s="48">
        <v>0.08</v>
      </c>
      <c r="D36" s="164"/>
      <c r="E36" s="165"/>
      <c r="F36" s="13"/>
    </row>
    <row r="37" spans="1:8" ht="20.149999999999999" customHeight="1" x14ac:dyDescent="0.3">
      <c r="A37" s="4" t="s">
        <v>10</v>
      </c>
      <c r="B37" s="16">
        <f t="shared" si="0"/>
        <v>12.180000000000001</v>
      </c>
      <c r="C37" s="48">
        <v>7.0000000000000007E-2</v>
      </c>
      <c r="D37" s="166"/>
      <c r="E37" s="167"/>
      <c r="F37" s="13"/>
    </row>
    <row r="38" spans="1:8" ht="20.149999999999999" customHeight="1" x14ac:dyDescent="0.3">
      <c r="A38" s="4" t="s">
        <v>13</v>
      </c>
      <c r="B38" s="16">
        <f t="shared" si="0"/>
        <v>10.44</v>
      </c>
      <c r="C38" s="48">
        <v>0.06</v>
      </c>
      <c r="D38" s="168"/>
      <c r="E38" s="169"/>
      <c r="F38" s="13"/>
    </row>
    <row r="39" spans="1:8" ht="20.149999999999999" customHeight="1" x14ac:dyDescent="0.3">
      <c r="A39" s="4" t="s">
        <v>14</v>
      </c>
      <c r="B39" s="44">
        <f>SUM(B32:B38)</f>
        <v>149.63999999999999</v>
      </c>
      <c r="C39" s="44"/>
      <c r="D39" s="47">
        <f>SUM(D32:D38)</f>
        <v>24.36</v>
      </c>
      <c r="E39" s="45">
        <f>C32+C33+C34+C35+C36+C37+C38+E32+E33+E34+E35</f>
        <v>1.0000000000000002</v>
      </c>
      <c r="F39" s="13"/>
    </row>
    <row r="40" spans="1:8" ht="20.149999999999999" customHeight="1" x14ac:dyDescent="0.3">
      <c r="A40" s="158">
        <f>SUM(B39+D39)</f>
        <v>174</v>
      </c>
      <c r="B40" s="158"/>
      <c r="C40" s="158"/>
      <c r="D40" s="158"/>
      <c r="E40" s="158"/>
      <c r="F40" s="13"/>
    </row>
    <row r="41" spans="1:8" ht="20.149999999999999" customHeight="1" x14ac:dyDescent="0.3">
      <c r="A41" s="172" t="s">
        <v>128</v>
      </c>
      <c r="B41" s="172"/>
      <c r="C41" s="172"/>
      <c r="D41" s="172"/>
      <c r="E41" s="172"/>
      <c r="F41" s="13"/>
    </row>
    <row r="42" spans="1:8" ht="20.149999999999999" customHeight="1" x14ac:dyDescent="0.3">
      <c r="A42" s="4" t="s">
        <v>15</v>
      </c>
      <c r="B42" s="14" t="s">
        <v>0</v>
      </c>
      <c r="D42" s="15" t="s">
        <v>1</v>
      </c>
      <c r="E42" s="40"/>
      <c r="F42" s="13"/>
    </row>
    <row r="43" spans="1:8" ht="20.149999999999999" customHeight="1" x14ac:dyDescent="0.3">
      <c r="A43" s="4" t="s">
        <v>5</v>
      </c>
      <c r="B43" s="16">
        <f>$F$4*C43</f>
        <v>33.06</v>
      </c>
      <c r="C43" s="48">
        <v>0.19</v>
      </c>
      <c r="D43" s="15">
        <f>$F$4*E43</f>
        <v>8.7000000000000011</v>
      </c>
      <c r="E43" s="35">
        <v>0.05</v>
      </c>
      <c r="F43" s="13"/>
    </row>
    <row r="44" spans="1:8" ht="20.149999999999999" customHeight="1" x14ac:dyDescent="0.3">
      <c r="A44" s="4" t="s">
        <v>6</v>
      </c>
      <c r="B44" s="16">
        <f t="shared" ref="B44:B50" si="2">$F$4*C44</f>
        <v>26.099999999999998</v>
      </c>
      <c r="C44" s="48">
        <v>0.15</v>
      </c>
      <c r="D44" s="15">
        <f t="shared" ref="D44:D46" si="3">$F$4*E44</f>
        <v>6.96</v>
      </c>
      <c r="E44" s="35">
        <v>0.04</v>
      </c>
      <c r="F44" s="13"/>
    </row>
    <row r="45" spans="1:8" ht="20.149999999999999" customHeight="1" x14ac:dyDescent="0.35">
      <c r="A45" s="4" t="s">
        <v>7</v>
      </c>
      <c r="B45" s="16">
        <f t="shared" si="2"/>
        <v>20.88</v>
      </c>
      <c r="C45" s="48">
        <v>0.12</v>
      </c>
      <c r="D45" s="15">
        <f t="shared" si="3"/>
        <v>5.22</v>
      </c>
      <c r="E45" s="35">
        <v>0.03</v>
      </c>
      <c r="F45" s="2"/>
      <c r="G45" s="2"/>
      <c r="H45" s="2"/>
    </row>
    <row r="46" spans="1:8" ht="20.149999999999999" customHeight="1" x14ac:dyDescent="0.35">
      <c r="A46" s="4" t="s">
        <v>8</v>
      </c>
      <c r="B46" s="16">
        <f t="shared" si="2"/>
        <v>17.400000000000002</v>
      </c>
      <c r="C46" s="48">
        <v>0.1</v>
      </c>
      <c r="D46" s="15">
        <f t="shared" si="3"/>
        <v>3.48</v>
      </c>
      <c r="E46" s="35">
        <v>0.02</v>
      </c>
      <c r="F46" s="2"/>
      <c r="G46" s="2"/>
      <c r="H46" s="2"/>
    </row>
    <row r="47" spans="1:8" ht="20.149999999999999" customHeight="1" x14ac:dyDescent="0.35">
      <c r="A47" s="4" t="s">
        <v>9</v>
      </c>
      <c r="B47" s="16">
        <f t="shared" si="2"/>
        <v>15.66</v>
      </c>
      <c r="C47" s="48">
        <v>0.09</v>
      </c>
      <c r="D47" s="177"/>
      <c r="E47" s="177"/>
      <c r="F47" s="2"/>
      <c r="G47" s="2"/>
      <c r="H47" s="2"/>
    </row>
    <row r="48" spans="1:8" ht="20.149999999999999" customHeight="1" x14ac:dyDescent="0.35">
      <c r="A48" s="4" t="s">
        <v>10</v>
      </c>
      <c r="B48" s="16">
        <f t="shared" si="2"/>
        <v>13.92</v>
      </c>
      <c r="C48" s="48">
        <v>0.08</v>
      </c>
      <c r="D48" s="177"/>
      <c r="E48" s="177"/>
      <c r="F48" s="2"/>
      <c r="G48" s="2"/>
      <c r="H48" s="2"/>
    </row>
    <row r="49" spans="1:8" ht="20.149999999999999" customHeight="1" x14ac:dyDescent="0.35">
      <c r="A49" s="4" t="s">
        <v>13</v>
      </c>
      <c r="B49" s="16">
        <f t="shared" si="2"/>
        <v>12.180000000000001</v>
      </c>
      <c r="C49" s="48">
        <v>7.0000000000000007E-2</v>
      </c>
      <c r="D49" s="177"/>
      <c r="E49" s="177"/>
      <c r="F49" s="2"/>
      <c r="G49" s="2"/>
      <c r="H49" s="2"/>
    </row>
    <row r="50" spans="1:8" ht="20.149999999999999" customHeight="1" x14ac:dyDescent="0.35">
      <c r="A50" s="4" t="s">
        <v>12</v>
      </c>
      <c r="B50" s="16">
        <f t="shared" si="2"/>
        <v>10.44</v>
      </c>
      <c r="C50" s="48">
        <v>0.06</v>
      </c>
      <c r="D50" s="177"/>
      <c r="E50" s="177"/>
      <c r="F50" s="2"/>
      <c r="G50" s="2"/>
      <c r="H50" s="2"/>
    </row>
    <row r="51" spans="1:8" ht="20.149999999999999" customHeight="1" x14ac:dyDescent="0.3">
      <c r="A51" s="4" t="s">
        <v>14</v>
      </c>
      <c r="B51" s="44">
        <f>SUM(B43:B50)</f>
        <v>149.63999999999999</v>
      </c>
      <c r="C51" s="44"/>
      <c r="D51" s="47">
        <f>SUM(D43:D46)</f>
        <v>24.36</v>
      </c>
      <c r="E51" s="45">
        <f>C43+C44+C45+C46+C47+C48+C49+C50+E43+E44+E45+E46</f>
        <v>1</v>
      </c>
      <c r="F51" s="13"/>
    </row>
    <row r="52" spans="1:8" ht="20.149999999999999" customHeight="1" x14ac:dyDescent="0.35">
      <c r="A52" s="170">
        <f>D51+B51</f>
        <v>174</v>
      </c>
      <c r="B52" s="171"/>
      <c r="C52" s="171"/>
      <c r="D52" s="171"/>
      <c r="E52" s="171"/>
      <c r="F52" s="67"/>
    </row>
    <row r="53" spans="1:8" ht="20.149999999999999" customHeight="1" x14ac:dyDescent="0.35">
      <c r="A53" s="67"/>
      <c r="B53" s="67"/>
      <c r="C53" s="67"/>
      <c r="D53" s="67"/>
      <c r="E53" s="67"/>
      <c r="F53" s="67"/>
    </row>
    <row r="54" spans="1:8" ht="20.149999999999999" customHeight="1" x14ac:dyDescent="0.35">
      <c r="A54" s="67"/>
      <c r="B54" s="67"/>
      <c r="C54" s="67"/>
      <c r="D54" s="67"/>
      <c r="E54" s="67"/>
      <c r="F54" s="67"/>
    </row>
  </sheetData>
  <mergeCells count="17">
    <mergeCell ref="A52:E52"/>
    <mergeCell ref="A21:E21"/>
    <mergeCell ref="A29:E29"/>
    <mergeCell ref="A30:E30"/>
    <mergeCell ref="A40:E40"/>
    <mergeCell ref="A41:E41"/>
    <mergeCell ref="D26:E27"/>
    <mergeCell ref="D36:E38"/>
    <mergeCell ref="D47:E50"/>
    <mergeCell ref="A20:E20"/>
    <mergeCell ref="A1:E1"/>
    <mergeCell ref="A4:E4"/>
    <mergeCell ref="A5:E5"/>
    <mergeCell ref="A12:E12"/>
    <mergeCell ref="A13:E13"/>
    <mergeCell ref="D8:E10"/>
    <mergeCell ref="D17:E18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92"/>
  <sheetViews>
    <sheetView zoomScale="90" zoomScaleNormal="90" workbookViewId="0">
      <selection activeCell="A4" sqref="A4:E4"/>
    </sheetView>
  </sheetViews>
  <sheetFormatPr defaultColWidth="9.1796875" defaultRowHeight="20.149999999999999" customHeight="1" x14ac:dyDescent="0.3"/>
  <cols>
    <col min="1" max="3" width="12.7265625" style="13" customWidth="1"/>
    <col min="4" max="4" width="12.7265625" style="33" customWidth="1"/>
    <col min="5" max="5" width="14.81640625" style="13" bestFit="1" customWidth="1"/>
    <col min="6" max="6" width="8.7265625" style="13" bestFit="1" customWidth="1"/>
    <col min="7" max="16384" width="9.1796875" style="22"/>
  </cols>
  <sheetData>
    <row r="1" spans="1:6" ht="20.149999999999999" customHeight="1" x14ac:dyDescent="0.4">
      <c r="A1" s="159" t="s">
        <v>142</v>
      </c>
      <c r="B1" s="159"/>
      <c r="C1" s="159"/>
      <c r="D1" s="159"/>
      <c r="E1" s="159"/>
    </row>
    <row r="2" spans="1:6" ht="20.149999999999999" customHeight="1" x14ac:dyDescent="0.3">
      <c r="A2" s="4" t="s">
        <v>26</v>
      </c>
      <c r="B2" s="4" t="s">
        <v>25</v>
      </c>
      <c r="C2" s="5" t="s">
        <v>23</v>
      </c>
      <c r="D2" s="4" t="s">
        <v>24</v>
      </c>
      <c r="E2" s="4" t="s">
        <v>42</v>
      </c>
      <c r="F2" s="23"/>
    </row>
    <row r="3" spans="1:6" ht="20.149999999999999" customHeight="1" x14ac:dyDescent="0.3">
      <c r="A3" s="7">
        <v>50</v>
      </c>
      <c r="B3" s="8">
        <v>8</v>
      </c>
      <c r="C3" s="9">
        <v>0.8</v>
      </c>
      <c r="D3" s="10"/>
      <c r="E3" s="11">
        <f>(A3*$C$3)*B3+D3</f>
        <v>320</v>
      </c>
    </row>
    <row r="4" spans="1:6" ht="20.149999999999999" customHeight="1" x14ac:dyDescent="0.3">
      <c r="A4" s="160"/>
      <c r="B4" s="160"/>
      <c r="C4" s="160"/>
      <c r="D4" s="160"/>
      <c r="E4" s="160"/>
    </row>
    <row r="5" spans="1:6" ht="20.149999999999999" customHeight="1" x14ac:dyDescent="0.3">
      <c r="A5" s="4" t="s">
        <v>92</v>
      </c>
      <c r="B5" s="9">
        <v>0.6</v>
      </c>
      <c r="C5" s="9">
        <v>0.4</v>
      </c>
      <c r="D5" s="4" t="s">
        <v>93</v>
      </c>
      <c r="E5" s="6">
        <f>SUM(B5:C5)</f>
        <v>1</v>
      </c>
    </row>
    <row r="6" spans="1:6" ht="20.149999999999999" customHeight="1" x14ac:dyDescent="0.3">
      <c r="A6" s="24"/>
      <c r="B6" s="14" t="s">
        <v>0</v>
      </c>
      <c r="C6" s="25" t="s">
        <v>1</v>
      </c>
      <c r="D6" s="160"/>
      <c r="E6" s="160"/>
    </row>
    <row r="7" spans="1:6" ht="20.149999999999999" customHeight="1" x14ac:dyDescent="0.3">
      <c r="A7" s="4"/>
      <c r="B7" s="16">
        <f>(($A$3*$B$3*$C$3*$B$5)+($D$3*$B$5))</f>
        <v>192</v>
      </c>
      <c r="C7" s="15">
        <f>(($A$3*$B$3*$C$3*$C$5)+($D$3*$C$5))</f>
        <v>128</v>
      </c>
      <c r="D7" s="160"/>
      <c r="E7" s="160"/>
    </row>
    <row r="8" spans="1:6" ht="20.149999999999999" customHeight="1" x14ac:dyDescent="0.3">
      <c r="A8" s="36" t="s">
        <v>14</v>
      </c>
      <c r="B8" s="37">
        <f>SUM(B7)</f>
        <v>192</v>
      </c>
      <c r="C8" s="37">
        <f>SUM(C7)</f>
        <v>128</v>
      </c>
      <c r="D8" s="38">
        <f>SUM(B8:C8)</f>
        <v>320</v>
      </c>
      <c r="E8" s="160"/>
    </row>
    <row r="9" spans="1:6" ht="20.149999999999999" customHeight="1" x14ac:dyDescent="0.3">
      <c r="A9" s="178"/>
      <c r="B9" s="178"/>
      <c r="C9" s="178"/>
      <c r="D9" s="178"/>
      <c r="E9" s="178"/>
    </row>
    <row r="10" spans="1:6" ht="20.149999999999999" customHeight="1" x14ac:dyDescent="0.3">
      <c r="A10" s="172" t="s">
        <v>84</v>
      </c>
      <c r="B10" s="172"/>
      <c r="C10" s="172"/>
      <c r="D10" s="172"/>
      <c r="E10" s="172"/>
    </row>
    <row r="11" spans="1:6" ht="20.149999999999999" customHeight="1" x14ac:dyDescent="0.3">
      <c r="A11" s="4" t="s">
        <v>15</v>
      </c>
      <c r="B11" s="14" t="s">
        <v>0</v>
      </c>
      <c r="C11" s="25" t="s">
        <v>1</v>
      </c>
      <c r="D11" s="179"/>
      <c r="E11" s="179"/>
    </row>
    <row r="12" spans="1:6" ht="20.149999999999999" customHeight="1" x14ac:dyDescent="0.3">
      <c r="A12" s="4" t="s">
        <v>5</v>
      </c>
      <c r="B12" s="16">
        <f>$B$7*$E$12</f>
        <v>192</v>
      </c>
      <c r="C12" s="15">
        <f>$C$7*$E$5</f>
        <v>128</v>
      </c>
      <c r="D12" s="39" t="s">
        <v>94</v>
      </c>
      <c r="E12" s="35">
        <v>1</v>
      </c>
    </row>
    <row r="13" spans="1:6" ht="20.149999999999999" customHeight="1" x14ac:dyDescent="0.3">
      <c r="A13" s="4" t="s">
        <v>14</v>
      </c>
      <c r="B13" s="21">
        <f>SUM(B12:B12)</f>
        <v>192</v>
      </c>
      <c r="C13" s="21">
        <f>SUM(C12:C12)</f>
        <v>128</v>
      </c>
      <c r="D13" s="32">
        <f>SUM(B13:C13)</f>
        <v>320</v>
      </c>
      <c r="E13" s="29">
        <f>SUM(E12)</f>
        <v>1</v>
      </c>
    </row>
    <row r="14" spans="1:6" ht="20.149999999999999" customHeight="1" x14ac:dyDescent="0.3">
      <c r="A14" s="160"/>
      <c r="B14" s="160"/>
      <c r="C14" s="160"/>
      <c r="D14" s="160"/>
      <c r="E14" s="160"/>
    </row>
    <row r="15" spans="1:6" ht="20.149999999999999" customHeight="1" x14ac:dyDescent="0.3">
      <c r="A15" s="172" t="s">
        <v>85</v>
      </c>
      <c r="B15" s="172"/>
      <c r="C15" s="172"/>
      <c r="D15" s="172"/>
      <c r="E15" s="172"/>
    </row>
    <row r="16" spans="1:6" ht="20.149999999999999" customHeight="1" x14ac:dyDescent="0.3">
      <c r="A16" s="4" t="s">
        <v>15</v>
      </c>
      <c r="B16" s="14" t="s">
        <v>0</v>
      </c>
      <c r="C16" s="25" t="s">
        <v>1</v>
      </c>
      <c r="D16" s="179"/>
      <c r="E16" s="179"/>
    </row>
    <row r="17" spans="1:5" ht="20.149999999999999" customHeight="1" x14ac:dyDescent="0.3">
      <c r="A17" s="4" t="s">
        <v>5</v>
      </c>
      <c r="B17" s="16">
        <f>$B$7*$E$17</f>
        <v>115.19999999999999</v>
      </c>
      <c r="C17" s="15">
        <f>$C$7*$E$17</f>
        <v>76.8</v>
      </c>
      <c r="D17" s="39" t="s">
        <v>94</v>
      </c>
      <c r="E17" s="35">
        <v>0.6</v>
      </c>
    </row>
    <row r="18" spans="1:5" ht="20.149999999999999" customHeight="1" x14ac:dyDescent="0.3">
      <c r="A18" s="4" t="s">
        <v>6</v>
      </c>
      <c r="B18" s="16">
        <f>$B$7*$E$18</f>
        <v>76.800000000000011</v>
      </c>
      <c r="C18" s="15">
        <f>$C$7*$E$18</f>
        <v>51.2</v>
      </c>
      <c r="D18" s="39" t="s">
        <v>94</v>
      </c>
      <c r="E18" s="35">
        <v>0.4</v>
      </c>
    </row>
    <row r="19" spans="1:5" s="13" customFormat="1" ht="20.149999999999999" customHeight="1" x14ac:dyDescent="0.3">
      <c r="A19" s="4" t="s">
        <v>14</v>
      </c>
      <c r="B19" s="20">
        <f>SUM(B17:B18)</f>
        <v>192</v>
      </c>
      <c r="C19" s="20">
        <f>SUM(C17:C18)</f>
        <v>128</v>
      </c>
      <c r="D19" s="17">
        <f>SUM(B19:C19)</f>
        <v>320</v>
      </c>
      <c r="E19" s="29">
        <f>SUM(E17:E18)</f>
        <v>1</v>
      </c>
    </row>
    <row r="20" spans="1:5" s="13" customFormat="1" ht="20.149999999999999" customHeight="1" x14ac:dyDescent="0.3">
      <c r="A20" s="160"/>
      <c r="B20" s="160"/>
      <c r="C20" s="160"/>
      <c r="D20" s="160"/>
      <c r="E20" s="160"/>
    </row>
    <row r="21" spans="1:5" s="13" customFormat="1" ht="20.149999999999999" customHeight="1" x14ac:dyDescent="0.3">
      <c r="A21" s="172" t="s">
        <v>86</v>
      </c>
      <c r="B21" s="172"/>
      <c r="C21" s="172"/>
      <c r="D21" s="172"/>
      <c r="E21" s="172"/>
    </row>
    <row r="22" spans="1:5" s="13" customFormat="1" ht="20.149999999999999" customHeight="1" x14ac:dyDescent="0.3">
      <c r="A22" s="30" t="s">
        <v>15</v>
      </c>
      <c r="B22" s="16" t="s">
        <v>0</v>
      </c>
      <c r="C22" s="15" t="s">
        <v>1</v>
      </c>
      <c r="D22" s="177"/>
      <c r="E22" s="177"/>
    </row>
    <row r="23" spans="1:5" s="13" customFormat="1" ht="20.149999999999999" customHeight="1" x14ac:dyDescent="0.3">
      <c r="A23" s="30" t="s">
        <v>5</v>
      </c>
      <c r="B23" s="16">
        <f>$B$7*$E$23</f>
        <v>96</v>
      </c>
      <c r="C23" s="15">
        <f>$C$7*$E$23</f>
        <v>64</v>
      </c>
      <c r="D23" s="39" t="s">
        <v>94</v>
      </c>
      <c r="E23" s="35">
        <v>0.5</v>
      </c>
    </row>
    <row r="24" spans="1:5" s="13" customFormat="1" ht="20.149999999999999" customHeight="1" x14ac:dyDescent="0.3">
      <c r="A24" s="30" t="s">
        <v>6</v>
      </c>
      <c r="B24" s="16">
        <f>$B$7*$E$24</f>
        <v>57.599999999999994</v>
      </c>
      <c r="C24" s="15">
        <f>$C$7*$E$24</f>
        <v>38.4</v>
      </c>
      <c r="D24" s="39" t="s">
        <v>94</v>
      </c>
      <c r="E24" s="35">
        <v>0.3</v>
      </c>
    </row>
    <row r="25" spans="1:5" s="13" customFormat="1" ht="20.149999999999999" customHeight="1" x14ac:dyDescent="0.3">
      <c r="A25" s="30" t="s">
        <v>7</v>
      </c>
      <c r="B25" s="16">
        <f>$B$7*$E$25</f>
        <v>38.400000000000006</v>
      </c>
      <c r="C25" s="15">
        <f>$C$7*$E$25</f>
        <v>25.6</v>
      </c>
      <c r="D25" s="39" t="s">
        <v>94</v>
      </c>
      <c r="E25" s="35">
        <v>0.2</v>
      </c>
    </row>
    <row r="26" spans="1:5" s="13" customFormat="1" ht="20.149999999999999" customHeight="1" x14ac:dyDescent="0.3">
      <c r="A26" s="4" t="s">
        <v>14</v>
      </c>
      <c r="B26" s="17">
        <f>SUM(B23:B25)</f>
        <v>192</v>
      </c>
      <c r="C26" s="17">
        <f>SUM(C23:C25)</f>
        <v>128</v>
      </c>
      <c r="D26" s="17">
        <f>SUM(B26:C26)</f>
        <v>320</v>
      </c>
      <c r="E26" s="18">
        <f>SUM(E23:E25)</f>
        <v>1</v>
      </c>
    </row>
    <row r="27" spans="1:5" s="13" customFormat="1" ht="20.149999999999999" customHeight="1" x14ac:dyDescent="0.3">
      <c r="A27" s="160"/>
      <c r="B27" s="160"/>
      <c r="C27" s="160"/>
      <c r="D27" s="160"/>
      <c r="E27" s="160"/>
    </row>
    <row r="28" spans="1:5" s="13" customFormat="1" ht="20.149999999999999" customHeight="1" x14ac:dyDescent="0.3">
      <c r="A28" s="172" t="s">
        <v>87</v>
      </c>
      <c r="B28" s="172"/>
      <c r="C28" s="172"/>
      <c r="D28" s="172"/>
      <c r="E28" s="172"/>
    </row>
    <row r="29" spans="1:5" s="13" customFormat="1" ht="20.149999999999999" customHeight="1" x14ac:dyDescent="0.3">
      <c r="A29" s="4" t="s">
        <v>15</v>
      </c>
      <c r="B29" s="16" t="s">
        <v>0</v>
      </c>
      <c r="C29" s="15" t="s">
        <v>1</v>
      </c>
      <c r="D29" s="177"/>
      <c r="E29" s="177"/>
    </row>
    <row r="30" spans="1:5" s="13" customFormat="1" ht="20.149999999999999" customHeight="1" x14ac:dyDescent="0.3">
      <c r="A30" s="4" t="s">
        <v>5</v>
      </c>
      <c r="B30" s="16">
        <f>$B$7*$E$30</f>
        <v>76.800000000000011</v>
      </c>
      <c r="C30" s="15">
        <f>$C$7*$E$30</f>
        <v>51.2</v>
      </c>
      <c r="D30" s="39" t="s">
        <v>94</v>
      </c>
      <c r="E30" s="35">
        <v>0.4</v>
      </c>
    </row>
    <row r="31" spans="1:5" s="13" customFormat="1" ht="20.149999999999999" customHeight="1" x14ac:dyDescent="0.3">
      <c r="A31" s="4" t="s">
        <v>6</v>
      </c>
      <c r="B31" s="16">
        <f>$B$7*$E$31</f>
        <v>57.599999999999994</v>
      </c>
      <c r="C31" s="15">
        <f>$C$7*$E$31</f>
        <v>38.4</v>
      </c>
      <c r="D31" s="39" t="s">
        <v>94</v>
      </c>
      <c r="E31" s="35">
        <v>0.3</v>
      </c>
    </row>
    <row r="32" spans="1:5" s="13" customFormat="1" ht="20.149999999999999" customHeight="1" x14ac:dyDescent="0.3">
      <c r="A32" s="4" t="s">
        <v>7</v>
      </c>
      <c r="B32" s="16">
        <f>$B$7*$E$32</f>
        <v>38.400000000000006</v>
      </c>
      <c r="C32" s="15">
        <f>$C$7*$E$32</f>
        <v>25.6</v>
      </c>
      <c r="D32" s="39" t="s">
        <v>94</v>
      </c>
      <c r="E32" s="35">
        <v>0.2</v>
      </c>
    </row>
    <row r="33" spans="1:5" s="13" customFormat="1" ht="20.149999999999999" customHeight="1" x14ac:dyDescent="0.3">
      <c r="A33" s="4" t="s">
        <v>8</v>
      </c>
      <c r="B33" s="16">
        <f>$B$7*$E$33</f>
        <v>19.200000000000003</v>
      </c>
      <c r="C33" s="15">
        <f>$C$7*$E$33</f>
        <v>12.8</v>
      </c>
      <c r="D33" s="39" t="s">
        <v>94</v>
      </c>
      <c r="E33" s="35">
        <v>0.1</v>
      </c>
    </row>
    <row r="34" spans="1:5" s="13" customFormat="1" ht="20.149999999999999" customHeight="1" x14ac:dyDescent="0.3">
      <c r="A34" s="4" t="s">
        <v>14</v>
      </c>
      <c r="B34" s="17">
        <f>SUM(B30:B33)</f>
        <v>192</v>
      </c>
      <c r="C34" s="17">
        <f>SUM(C30:C33)</f>
        <v>127.99999999999999</v>
      </c>
      <c r="D34" s="17">
        <f>SUM(B34:C34)</f>
        <v>320</v>
      </c>
      <c r="E34" s="18">
        <f>SUM(E30:E33)</f>
        <v>0.99999999999999989</v>
      </c>
    </row>
    <row r="35" spans="1:5" s="13" customFormat="1" ht="20.149999999999999" customHeight="1" x14ac:dyDescent="0.3">
      <c r="A35" s="160"/>
      <c r="B35" s="160"/>
      <c r="C35" s="160"/>
      <c r="D35" s="160"/>
      <c r="E35" s="160"/>
    </row>
    <row r="36" spans="1:5" s="13" customFormat="1" ht="20.149999999999999" customHeight="1" x14ac:dyDescent="0.3">
      <c r="A36" s="172" t="s">
        <v>88</v>
      </c>
      <c r="B36" s="172"/>
      <c r="C36" s="172"/>
      <c r="D36" s="172"/>
      <c r="E36" s="172"/>
    </row>
    <row r="37" spans="1:5" s="13" customFormat="1" ht="20.149999999999999" customHeight="1" x14ac:dyDescent="0.3">
      <c r="A37" s="4" t="s">
        <v>15</v>
      </c>
      <c r="B37" s="16" t="s">
        <v>0</v>
      </c>
      <c r="C37" s="15" t="s">
        <v>1</v>
      </c>
      <c r="D37" s="177"/>
      <c r="E37" s="177"/>
    </row>
    <row r="38" spans="1:5" s="13" customFormat="1" ht="20.149999999999999" customHeight="1" x14ac:dyDescent="0.3">
      <c r="A38" s="4" t="s">
        <v>5</v>
      </c>
      <c r="B38" s="16">
        <f>$B$7*$E$38</f>
        <v>57.599999999999994</v>
      </c>
      <c r="C38" s="15">
        <f>$C$7*$E$38</f>
        <v>38.4</v>
      </c>
      <c r="D38" s="39" t="s">
        <v>94</v>
      </c>
      <c r="E38" s="35">
        <v>0.3</v>
      </c>
    </row>
    <row r="39" spans="1:5" s="13" customFormat="1" ht="20.149999999999999" customHeight="1" x14ac:dyDescent="0.3">
      <c r="A39" s="4" t="s">
        <v>6</v>
      </c>
      <c r="B39" s="16">
        <f>$B$7*$E$39</f>
        <v>48</v>
      </c>
      <c r="C39" s="15">
        <f>$C$7*$E$39</f>
        <v>32</v>
      </c>
      <c r="D39" s="39" t="s">
        <v>94</v>
      </c>
      <c r="E39" s="35">
        <v>0.25</v>
      </c>
    </row>
    <row r="40" spans="1:5" s="13" customFormat="1" ht="20.149999999999999" customHeight="1" x14ac:dyDescent="0.3">
      <c r="A40" s="4" t="s">
        <v>7</v>
      </c>
      <c r="B40" s="16">
        <f>$B$7*$E$40</f>
        <v>38.400000000000006</v>
      </c>
      <c r="C40" s="15">
        <f>$C$7*$E$40</f>
        <v>25.6</v>
      </c>
      <c r="D40" s="39" t="s">
        <v>94</v>
      </c>
      <c r="E40" s="35">
        <v>0.2</v>
      </c>
    </row>
    <row r="41" spans="1:5" s="13" customFormat="1" ht="20.149999999999999" customHeight="1" x14ac:dyDescent="0.3">
      <c r="A41" s="4" t="s">
        <v>8</v>
      </c>
      <c r="B41" s="16">
        <f>$B$7*$E$41</f>
        <v>28.799999999999997</v>
      </c>
      <c r="C41" s="15">
        <f>$C$7*$E$41</f>
        <v>19.2</v>
      </c>
      <c r="D41" s="39" t="s">
        <v>94</v>
      </c>
      <c r="E41" s="35">
        <v>0.15</v>
      </c>
    </row>
    <row r="42" spans="1:5" s="13" customFormat="1" ht="20.149999999999999" customHeight="1" x14ac:dyDescent="0.3">
      <c r="A42" s="4" t="s">
        <v>9</v>
      </c>
      <c r="B42" s="16">
        <f>$B$7*$E$42</f>
        <v>19.200000000000003</v>
      </c>
      <c r="C42" s="15">
        <f>$C$7*$E$42</f>
        <v>12.8</v>
      </c>
      <c r="D42" s="39" t="s">
        <v>94</v>
      </c>
      <c r="E42" s="35">
        <v>0.1</v>
      </c>
    </row>
    <row r="43" spans="1:5" s="13" customFormat="1" ht="20.149999999999999" customHeight="1" x14ac:dyDescent="0.3">
      <c r="A43" s="4" t="s">
        <v>14</v>
      </c>
      <c r="B43" s="17">
        <f>SUM(B38:B42)</f>
        <v>192</v>
      </c>
      <c r="C43" s="17">
        <f>SUM(C38:C42)</f>
        <v>128</v>
      </c>
      <c r="D43" s="17">
        <f>SUM(B43:C43)</f>
        <v>320</v>
      </c>
      <c r="E43" s="18">
        <f>SUM(E38:E42)</f>
        <v>1</v>
      </c>
    </row>
    <row r="44" spans="1:5" s="13" customFormat="1" ht="20.149999999999999" customHeight="1" x14ac:dyDescent="0.3">
      <c r="A44" s="178"/>
      <c r="B44" s="178"/>
      <c r="C44" s="178"/>
      <c r="D44" s="178"/>
      <c r="E44" s="178"/>
    </row>
    <row r="45" spans="1:5" s="13" customFormat="1" ht="20.149999999999999" customHeight="1" x14ac:dyDescent="0.3">
      <c r="A45" s="172" t="s">
        <v>89</v>
      </c>
      <c r="B45" s="172"/>
      <c r="C45" s="172"/>
      <c r="D45" s="172"/>
      <c r="E45" s="172"/>
    </row>
    <row r="46" spans="1:5" s="13" customFormat="1" ht="20.149999999999999" customHeight="1" x14ac:dyDescent="0.3">
      <c r="A46" s="4" t="s">
        <v>15</v>
      </c>
      <c r="B46" s="16" t="s">
        <v>0</v>
      </c>
      <c r="C46" s="15" t="s">
        <v>1</v>
      </c>
      <c r="D46" s="177"/>
      <c r="E46" s="177"/>
    </row>
    <row r="47" spans="1:5" s="13" customFormat="1" ht="20.149999999999999" customHeight="1" x14ac:dyDescent="0.3">
      <c r="A47" s="4" t="s">
        <v>5</v>
      </c>
      <c r="B47" s="16">
        <f>$B$7*$E$47</f>
        <v>48</v>
      </c>
      <c r="C47" s="15">
        <f>$C$7*$E$47</f>
        <v>32</v>
      </c>
      <c r="D47" s="39" t="s">
        <v>94</v>
      </c>
      <c r="E47" s="35">
        <v>0.25</v>
      </c>
    </row>
    <row r="48" spans="1:5" s="13" customFormat="1" ht="20.149999999999999" customHeight="1" x14ac:dyDescent="0.3">
      <c r="A48" s="4" t="s">
        <v>6</v>
      </c>
      <c r="B48" s="16">
        <f>$B$7*$E$48</f>
        <v>38.400000000000006</v>
      </c>
      <c r="C48" s="15">
        <f>$C$7*$E$48</f>
        <v>25.6</v>
      </c>
      <c r="D48" s="39" t="s">
        <v>94</v>
      </c>
      <c r="E48" s="35">
        <v>0.2</v>
      </c>
    </row>
    <row r="49" spans="1:5" s="13" customFormat="1" ht="20.149999999999999" customHeight="1" x14ac:dyDescent="0.3">
      <c r="A49" s="4" t="s">
        <v>7</v>
      </c>
      <c r="B49" s="16">
        <f>$B$7*$E$49</f>
        <v>34.56</v>
      </c>
      <c r="C49" s="15">
        <f>$C$7*$E$49</f>
        <v>23.04</v>
      </c>
      <c r="D49" s="39" t="s">
        <v>94</v>
      </c>
      <c r="E49" s="35">
        <v>0.18</v>
      </c>
    </row>
    <row r="50" spans="1:5" s="13" customFormat="1" ht="20.149999999999999" customHeight="1" x14ac:dyDescent="0.3">
      <c r="A50" s="4" t="s">
        <v>8</v>
      </c>
      <c r="B50" s="16">
        <f>$B$7*$E$50</f>
        <v>28.799999999999997</v>
      </c>
      <c r="C50" s="15">
        <f>$C$7*$E$50</f>
        <v>19.2</v>
      </c>
      <c r="D50" s="39" t="s">
        <v>94</v>
      </c>
      <c r="E50" s="35">
        <v>0.15</v>
      </c>
    </row>
    <row r="51" spans="1:5" s="13" customFormat="1" ht="20.149999999999999" customHeight="1" x14ac:dyDescent="0.3">
      <c r="A51" s="4" t="s">
        <v>9</v>
      </c>
      <c r="B51" s="16">
        <f>$B$7*$E$51</f>
        <v>23.04</v>
      </c>
      <c r="C51" s="15">
        <f>$C$7*$E$51</f>
        <v>15.36</v>
      </c>
      <c r="D51" s="39" t="s">
        <v>94</v>
      </c>
      <c r="E51" s="35">
        <v>0.12</v>
      </c>
    </row>
    <row r="52" spans="1:5" s="13" customFormat="1" ht="20.149999999999999" customHeight="1" x14ac:dyDescent="0.3">
      <c r="A52" s="4" t="s">
        <v>10</v>
      </c>
      <c r="B52" s="16">
        <f>$B$7*$E$52</f>
        <v>19.200000000000003</v>
      </c>
      <c r="C52" s="15">
        <f>$C$7*$E$52</f>
        <v>12.8</v>
      </c>
      <c r="D52" s="39" t="s">
        <v>94</v>
      </c>
      <c r="E52" s="35">
        <v>0.1</v>
      </c>
    </row>
    <row r="53" spans="1:5" s="13" customFormat="1" ht="20.149999999999999" customHeight="1" x14ac:dyDescent="0.3">
      <c r="A53" s="4" t="s">
        <v>14</v>
      </c>
      <c r="B53" s="17">
        <f>SUM(B47:B52)</f>
        <v>192</v>
      </c>
      <c r="C53" s="17">
        <f>SUM(C47:C52)</f>
        <v>128</v>
      </c>
      <c r="D53" s="17">
        <f>SUM(B53:C53)</f>
        <v>320</v>
      </c>
      <c r="E53" s="18">
        <f>SUM(E47:E52)</f>
        <v>1</v>
      </c>
    </row>
    <row r="54" spans="1:5" s="13" customFormat="1" ht="20.149999999999999" customHeight="1" x14ac:dyDescent="0.3">
      <c r="A54" s="178"/>
      <c r="B54" s="178"/>
      <c r="C54" s="178"/>
      <c r="D54" s="178"/>
      <c r="E54" s="178"/>
    </row>
    <row r="55" spans="1:5" s="13" customFormat="1" ht="20.149999999999999" customHeight="1" x14ac:dyDescent="0.3">
      <c r="A55" s="172" t="s">
        <v>90</v>
      </c>
      <c r="B55" s="172"/>
      <c r="C55" s="172"/>
      <c r="D55" s="172"/>
      <c r="E55" s="172"/>
    </row>
    <row r="56" spans="1:5" s="13" customFormat="1" ht="20.149999999999999" customHeight="1" x14ac:dyDescent="0.3">
      <c r="A56" s="4" t="s">
        <v>15</v>
      </c>
      <c r="B56" s="16" t="s">
        <v>0</v>
      </c>
      <c r="C56" s="15" t="s">
        <v>1</v>
      </c>
      <c r="D56" s="177"/>
      <c r="E56" s="177"/>
    </row>
    <row r="57" spans="1:5" s="13" customFormat="1" ht="20.149999999999999" customHeight="1" x14ac:dyDescent="0.3">
      <c r="A57" s="4" t="s">
        <v>5</v>
      </c>
      <c r="B57" s="16">
        <f>$B$7*$E$57</f>
        <v>42.24</v>
      </c>
      <c r="C57" s="15">
        <f>$C$7*$E$57</f>
        <v>28.16</v>
      </c>
      <c r="D57" s="39" t="s">
        <v>94</v>
      </c>
      <c r="E57" s="35">
        <v>0.22</v>
      </c>
    </row>
    <row r="58" spans="1:5" s="13" customFormat="1" ht="20.149999999999999" customHeight="1" x14ac:dyDescent="0.3">
      <c r="A58" s="4" t="s">
        <v>6</v>
      </c>
      <c r="B58" s="16">
        <f>$B$7*$E$58</f>
        <v>34.56</v>
      </c>
      <c r="C58" s="15">
        <f>$C$7*$E$58</f>
        <v>23.04</v>
      </c>
      <c r="D58" s="39" t="s">
        <v>94</v>
      </c>
      <c r="E58" s="35">
        <v>0.18</v>
      </c>
    </row>
    <row r="59" spans="1:5" s="13" customFormat="1" ht="20.149999999999999" customHeight="1" x14ac:dyDescent="0.3">
      <c r="A59" s="4" t="s">
        <v>7</v>
      </c>
      <c r="B59" s="16">
        <f>$B$7*$E$59</f>
        <v>30.72</v>
      </c>
      <c r="C59" s="15">
        <f>$C$7*$E$59</f>
        <v>20.48</v>
      </c>
      <c r="D59" s="39" t="s">
        <v>94</v>
      </c>
      <c r="E59" s="35">
        <v>0.16</v>
      </c>
    </row>
    <row r="60" spans="1:5" s="13" customFormat="1" ht="20.149999999999999" customHeight="1" x14ac:dyDescent="0.3">
      <c r="A60" s="4" t="s">
        <v>8</v>
      </c>
      <c r="B60" s="16">
        <f>$B$7*$E$60</f>
        <v>26.880000000000003</v>
      </c>
      <c r="C60" s="15">
        <f>$C$7*$E$60</f>
        <v>17.920000000000002</v>
      </c>
      <c r="D60" s="39" t="s">
        <v>94</v>
      </c>
      <c r="E60" s="35">
        <v>0.14000000000000001</v>
      </c>
    </row>
    <row r="61" spans="1:5" s="13" customFormat="1" ht="20.149999999999999" customHeight="1" x14ac:dyDescent="0.3">
      <c r="A61" s="4" t="s">
        <v>9</v>
      </c>
      <c r="B61" s="16">
        <f>$B$7*$E$61</f>
        <v>23.04</v>
      </c>
      <c r="C61" s="15">
        <f>$C$7*$E$61</f>
        <v>15.36</v>
      </c>
      <c r="D61" s="39" t="s">
        <v>94</v>
      </c>
      <c r="E61" s="35">
        <v>0.12</v>
      </c>
    </row>
    <row r="62" spans="1:5" s="13" customFormat="1" ht="20.149999999999999" customHeight="1" x14ac:dyDescent="0.3">
      <c r="A62" s="4" t="s">
        <v>10</v>
      </c>
      <c r="B62" s="16">
        <f>$B$7*$E$62</f>
        <v>19.200000000000003</v>
      </c>
      <c r="C62" s="15">
        <f>$C$7*$E$62</f>
        <v>12.8</v>
      </c>
      <c r="D62" s="39" t="s">
        <v>94</v>
      </c>
      <c r="E62" s="35">
        <v>0.1</v>
      </c>
    </row>
    <row r="63" spans="1:5" s="13" customFormat="1" ht="20.149999999999999" customHeight="1" x14ac:dyDescent="0.3">
      <c r="A63" s="4" t="s">
        <v>13</v>
      </c>
      <c r="B63" s="16">
        <f>$B$7*$E$63</f>
        <v>15.36</v>
      </c>
      <c r="C63" s="15">
        <f>$C$7*$E$63</f>
        <v>10.24</v>
      </c>
      <c r="D63" s="39" t="s">
        <v>94</v>
      </c>
      <c r="E63" s="35">
        <v>0.08</v>
      </c>
    </row>
    <row r="64" spans="1:5" s="13" customFormat="1" ht="20.149999999999999" customHeight="1" x14ac:dyDescent="0.3">
      <c r="A64" s="4" t="s">
        <v>14</v>
      </c>
      <c r="B64" s="17">
        <f>SUM(B57:B63)</f>
        <v>192</v>
      </c>
      <c r="C64" s="17">
        <f>SUM(C57:C63)</f>
        <v>128</v>
      </c>
      <c r="D64" s="17">
        <f>SUM(B64:C64)</f>
        <v>320</v>
      </c>
      <c r="E64" s="18">
        <f>SUM(E57:E63)</f>
        <v>1</v>
      </c>
    </row>
    <row r="65" spans="1:10" s="13" customFormat="1" ht="20.149999999999999" customHeight="1" x14ac:dyDescent="0.3">
      <c r="A65" s="178"/>
      <c r="B65" s="178"/>
      <c r="C65" s="178"/>
      <c r="D65" s="178"/>
      <c r="E65" s="178"/>
    </row>
    <row r="66" spans="1:10" s="13" customFormat="1" ht="20.149999999999999" customHeight="1" x14ac:dyDescent="0.3">
      <c r="A66" s="172" t="s">
        <v>91</v>
      </c>
      <c r="B66" s="172"/>
      <c r="C66" s="172"/>
      <c r="D66" s="172"/>
      <c r="E66" s="172"/>
    </row>
    <row r="67" spans="1:10" ht="20.149999999999999" customHeight="1" x14ac:dyDescent="0.3">
      <c r="A67" s="4" t="s">
        <v>15</v>
      </c>
      <c r="B67" s="16" t="s">
        <v>0</v>
      </c>
      <c r="C67" s="15" t="s">
        <v>1</v>
      </c>
      <c r="D67" s="177"/>
      <c r="E67" s="177"/>
    </row>
    <row r="68" spans="1:10" ht="20.149999999999999" customHeight="1" x14ac:dyDescent="0.3">
      <c r="A68" s="4" t="s">
        <v>5</v>
      </c>
      <c r="B68" s="16">
        <f>$B$7*$E$68</f>
        <v>44.160000000000004</v>
      </c>
      <c r="C68" s="15">
        <f>$C$7*$E$68</f>
        <v>29.44</v>
      </c>
      <c r="D68" s="39" t="s">
        <v>94</v>
      </c>
      <c r="E68" s="35">
        <v>0.23</v>
      </c>
    </row>
    <row r="69" spans="1:10" ht="20.149999999999999" customHeight="1" x14ac:dyDescent="0.3">
      <c r="A69" s="4" t="s">
        <v>6</v>
      </c>
      <c r="B69" s="16">
        <f>$B$7*$E$69</f>
        <v>38.400000000000006</v>
      </c>
      <c r="C69" s="15">
        <f>$C$7*$E$69</f>
        <v>25.6</v>
      </c>
      <c r="D69" s="39" t="s">
        <v>94</v>
      </c>
      <c r="E69" s="35">
        <v>0.2</v>
      </c>
    </row>
    <row r="70" spans="1:10" ht="20.149999999999999" customHeight="1" x14ac:dyDescent="0.3">
      <c r="A70" s="4" t="s">
        <v>7</v>
      </c>
      <c r="B70" s="16">
        <f>$B$7*$E$70</f>
        <v>32.64</v>
      </c>
      <c r="C70" s="15">
        <f>$C$7*$E$70</f>
        <v>21.76</v>
      </c>
      <c r="D70" s="39" t="s">
        <v>94</v>
      </c>
      <c r="E70" s="35">
        <v>0.17</v>
      </c>
    </row>
    <row r="71" spans="1:10" ht="20.149999999999999" customHeight="1" x14ac:dyDescent="0.3">
      <c r="A71" s="4" t="s">
        <v>8</v>
      </c>
      <c r="B71" s="16">
        <f>$B$7*$E$71</f>
        <v>26.880000000000003</v>
      </c>
      <c r="C71" s="15">
        <f>$C$7*$E$71</f>
        <v>17.920000000000002</v>
      </c>
      <c r="D71" s="39" t="s">
        <v>94</v>
      </c>
      <c r="E71" s="35">
        <v>0.14000000000000001</v>
      </c>
    </row>
    <row r="72" spans="1:10" ht="20.149999999999999" customHeight="1" x14ac:dyDescent="0.3">
      <c r="A72" s="4" t="s">
        <v>9</v>
      </c>
      <c r="B72" s="16">
        <f>$B$7*$E$72</f>
        <v>21.12</v>
      </c>
      <c r="C72" s="15">
        <f>$C$7*$E$72</f>
        <v>14.08</v>
      </c>
      <c r="D72" s="39" t="s">
        <v>94</v>
      </c>
      <c r="E72" s="35">
        <v>0.11</v>
      </c>
    </row>
    <row r="73" spans="1:10" ht="20.149999999999999" customHeight="1" x14ac:dyDescent="0.3">
      <c r="A73" s="4" t="s">
        <v>10</v>
      </c>
      <c r="B73" s="16">
        <f>$B$7*$E$73</f>
        <v>15.36</v>
      </c>
      <c r="C73" s="15">
        <f>$C$7*$E$73</f>
        <v>10.24</v>
      </c>
      <c r="D73" s="39" t="s">
        <v>94</v>
      </c>
      <c r="E73" s="35">
        <v>0.08</v>
      </c>
    </row>
    <row r="74" spans="1:10" ht="20.149999999999999" customHeight="1" x14ac:dyDescent="0.3">
      <c r="A74" s="4" t="s">
        <v>13</v>
      </c>
      <c r="B74" s="16">
        <f>$B$7*$E$74</f>
        <v>9.6000000000000014</v>
      </c>
      <c r="C74" s="15">
        <f>$C$7*$E$74</f>
        <v>6.4</v>
      </c>
      <c r="D74" s="39" t="s">
        <v>94</v>
      </c>
      <c r="E74" s="35">
        <v>0.05</v>
      </c>
    </row>
    <row r="75" spans="1:10" ht="20.149999999999999" customHeight="1" x14ac:dyDescent="0.3">
      <c r="A75" s="4" t="s">
        <v>12</v>
      </c>
      <c r="B75" s="16">
        <f>$B$7*$E$75</f>
        <v>3.84</v>
      </c>
      <c r="C75" s="15">
        <f>$C$7*$E$75</f>
        <v>2.56</v>
      </c>
      <c r="D75" s="39" t="s">
        <v>94</v>
      </c>
      <c r="E75" s="35">
        <v>0.02</v>
      </c>
    </row>
    <row r="76" spans="1:10" ht="20.149999999999999" customHeight="1" x14ac:dyDescent="0.3">
      <c r="A76" s="4" t="s">
        <v>14</v>
      </c>
      <c r="B76" s="21">
        <f>SUM(B68:B75)</f>
        <v>192</v>
      </c>
      <c r="C76" s="21">
        <f>SUM(C68:C75)</f>
        <v>128</v>
      </c>
      <c r="D76" s="21">
        <f>SUM(B76:C76)</f>
        <v>320</v>
      </c>
      <c r="E76" s="18">
        <f>SUM(E68:E75)</f>
        <v>1</v>
      </c>
    </row>
    <row r="77" spans="1:10" ht="20.149999999999999" customHeight="1" x14ac:dyDescent="0.3">
      <c r="A77" s="178"/>
      <c r="B77" s="178"/>
      <c r="C77" s="178"/>
      <c r="D77" s="178"/>
      <c r="E77" s="178"/>
    </row>
    <row r="78" spans="1:10" ht="20.149999999999999" customHeight="1" x14ac:dyDescent="0.3">
      <c r="J78" s="13"/>
    </row>
    <row r="79" spans="1:10" ht="20.149999999999999" customHeight="1" x14ac:dyDescent="0.3">
      <c r="J79" s="13"/>
    </row>
    <row r="82" spans="2:9" s="13" customFormat="1" ht="20.149999999999999" customHeight="1" x14ac:dyDescent="0.3">
      <c r="B82" s="31"/>
      <c r="C82" s="31"/>
      <c r="D82" s="34"/>
      <c r="E82" s="31"/>
      <c r="F82" s="31"/>
      <c r="G82" s="31"/>
      <c r="H82" s="31"/>
      <c r="I82" s="31"/>
    </row>
    <row r="83" spans="2:9" ht="20.149999999999999" customHeight="1" x14ac:dyDescent="0.3">
      <c r="G83" s="13"/>
      <c r="H83" s="13"/>
      <c r="I83" s="13"/>
    </row>
    <row r="84" spans="2:9" ht="20.149999999999999" customHeight="1" x14ac:dyDescent="0.3">
      <c r="G84" s="13"/>
      <c r="H84" s="13"/>
      <c r="I84" s="13"/>
    </row>
    <row r="85" spans="2:9" ht="20.149999999999999" customHeight="1" x14ac:dyDescent="0.3">
      <c r="G85" s="13"/>
      <c r="H85" s="13"/>
      <c r="I85" s="13"/>
    </row>
    <row r="86" spans="2:9" ht="20.149999999999999" customHeight="1" x14ac:dyDescent="0.3">
      <c r="G86" s="13"/>
      <c r="H86" s="13"/>
      <c r="I86" s="13"/>
    </row>
    <row r="87" spans="2:9" ht="20.149999999999999" customHeight="1" x14ac:dyDescent="0.3">
      <c r="G87" s="13"/>
      <c r="H87" s="13"/>
      <c r="I87" s="13"/>
    </row>
    <row r="88" spans="2:9" ht="20.149999999999999" customHeight="1" x14ac:dyDescent="0.3">
      <c r="G88" s="13"/>
      <c r="H88" s="13"/>
      <c r="I88" s="13"/>
    </row>
    <row r="89" spans="2:9" ht="20.149999999999999" customHeight="1" x14ac:dyDescent="0.3">
      <c r="G89" s="13"/>
      <c r="H89" s="13"/>
      <c r="I89" s="13"/>
    </row>
    <row r="90" spans="2:9" ht="20.149999999999999" customHeight="1" x14ac:dyDescent="0.3">
      <c r="G90" s="13"/>
      <c r="H90" s="13"/>
      <c r="I90" s="13"/>
    </row>
    <row r="91" spans="2:9" ht="20.149999999999999" customHeight="1" x14ac:dyDescent="0.3">
      <c r="G91" s="13"/>
      <c r="H91" s="13"/>
      <c r="I91" s="13"/>
    </row>
    <row r="92" spans="2:9" ht="20.149999999999999" customHeight="1" x14ac:dyDescent="0.3">
      <c r="G92" s="13"/>
      <c r="H92" s="13"/>
      <c r="I92" s="13"/>
    </row>
  </sheetData>
  <mergeCells count="29">
    <mergeCell ref="A36:E36"/>
    <mergeCell ref="A35:E35"/>
    <mergeCell ref="D29:E29"/>
    <mergeCell ref="A20:E20"/>
    <mergeCell ref="A27:E27"/>
    <mergeCell ref="D22:E22"/>
    <mergeCell ref="A14:E14"/>
    <mergeCell ref="A15:E15"/>
    <mergeCell ref="A21:E21"/>
    <mergeCell ref="D16:E16"/>
    <mergeCell ref="A28:E28"/>
    <mergeCell ref="A1:E1"/>
    <mergeCell ref="A9:E9"/>
    <mergeCell ref="A10:E10"/>
    <mergeCell ref="A4:E4"/>
    <mergeCell ref="D11:E11"/>
    <mergeCell ref="D6:D7"/>
    <mergeCell ref="E6:E8"/>
    <mergeCell ref="D37:E37"/>
    <mergeCell ref="A77:E77"/>
    <mergeCell ref="A44:E44"/>
    <mergeCell ref="A54:E54"/>
    <mergeCell ref="A66:E66"/>
    <mergeCell ref="A45:E45"/>
    <mergeCell ref="A55:E55"/>
    <mergeCell ref="A65:E65"/>
    <mergeCell ref="D46:E46"/>
    <mergeCell ref="D56:E56"/>
    <mergeCell ref="D67:E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K92"/>
  <sheetViews>
    <sheetView zoomScale="80" zoomScaleNormal="80" workbookViewId="0">
      <selection activeCell="A4" sqref="A4:F4"/>
    </sheetView>
  </sheetViews>
  <sheetFormatPr defaultColWidth="9.1796875" defaultRowHeight="20.149999999999999" customHeight="1" x14ac:dyDescent="0.3"/>
  <cols>
    <col min="1" max="1" width="16.81640625" style="60" bestFit="1" customWidth="1"/>
    <col min="2" max="2" width="13.1796875" style="60" bestFit="1" customWidth="1"/>
    <col min="3" max="3" width="15.81640625" style="60" bestFit="1" customWidth="1"/>
    <col min="4" max="4" width="17.453125" style="60" bestFit="1" customWidth="1"/>
    <col min="5" max="5" width="13.81640625" style="61" bestFit="1" customWidth="1"/>
    <col min="6" max="6" width="17.453125" style="62" bestFit="1" customWidth="1"/>
    <col min="7" max="7" width="8.7265625" style="51" bestFit="1" customWidth="1"/>
    <col min="8" max="16384" width="9.1796875" style="52"/>
  </cols>
  <sheetData>
    <row r="1" spans="1:7" ht="20.149999999999999" customHeight="1" x14ac:dyDescent="0.4">
      <c r="A1" s="159" t="s">
        <v>47</v>
      </c>
      <c r="B1" s="159"/>
      <c r="C1" s="159"/>
      <c r="D1" s="159"/>
      <c r="E1" s="159"/>
      <c r="F1" s="159"/>
    </row>
    <row r="2" spans="1:7" ht="20.149999999999999" customHeight="1" x14ac:dyDescent="0.3">
      <c r="A2" s="4" t="s">
        <v>26</v>
      </c>
      <c r="B2" s="4" t="s">
        <v>25</v>
      </c>
      <c r="C2" s="5" t="s">
        <v>23</v>
      </c>
      <c r="D2" s="5" t="s">
        <v>30</v>
      </c>
      <c r="E2" s="4" t="s">
        <v>24</v>
      </c>
      <c r="F2" s="6" t="s">
        <v>42</v>
      </c>
      <c r="G2" s="53"/>
    </row>
    <row r="3" spans="1:7" ht="20.149999999999999" customHeight="1" x14ac:dyDescent="0.3">
      <c r="A3" s="7">
        <v>10</v>
      </c>
      <c r="B3" s="8">
        <v>3</v>
      </c>
      <c r="C3" s="9">
        <v>0.8</v>
      </c>
      <c r="D3" s="54">
        <f>$A$3*$C$3*$B$3</f>
        <v>24</v>
      </c>
      <c r="E3" s="10"/>
      <c r="F3" s="54">
        <f>$D$3+$E$3</f>
        <v>24</v>
      </c>
    </row>
    <row r="4" spans="1:7" ht="20.149999999999999" customHeight="1" x14ac:dyDescent="0.3">
      <c r="A4" s="178"/>
      <c r="B4" s="178"/>
      <c r="C4" s="178"/>
      <c r="D4" s="178"/>
      <c r="E4" s="178"/>
      <c r="F4" s="178"/>
    </row>
    <row r="5" spans="1:7" ht="20.149999999999999" customHeight="1" x14ac:dyDescent="0.3">
      <c r="A5" s="4" t="s">
        <v>92</v>
      </c>
      <c r="B5" s="35">
        <v>0.5</v>
      </c>
      <c r="C5" s="35">
        <v>0.3</v>
      </c>
      <c r="D5" s="35">
        <v>0.2</v>
      </c>
      <c r="E5" s="4" t="s">
        <v>93</v>
      </c>
      <c r="F5" s="6">
        <f>SUM(B5:D5)</f>
        <v>1</v>
      </c>
      <c r="G5" s="52"/>
    </row>
    <row r="6" spans="1:7" ht="20.149999999999999" customHeight="1" x14ac:dyDescent="0.3">
      <c r="A6" s="4"/>
      <c r="B6" s="14" t="s">
        <v>0</v>
      </c>
      <c r="C6" s="25" t="s">
        <v>1</v>
      </c>
      <c r="D6" s="55" t="s">
        <v>2</v>
      </c>
      <c r="E6" s="179"/>
      <c r="F6" s="179"/>
    </row>
    <row r="7" spans="1:7" ht="20.149999999999999" customHeight="1" x14ac:dyDescent="0.3">
      <c r="A7" s="5"/>
      <c r="B7" s="16">
        <f>(($A$3*$B$3*$C$3*$B$5)+($E$3*$B$5))</f>
        <v>12</v>
      </c>
      <c r="C7" s="15">
        <f>(($A$3*$B$3*$C$3*$C$5)+($E$3*$C$5))</f>
        <v>7.1999999999999993</v>
      </c>
      <c r="D7" s="56">
        <f>(($A$3*$B$3*$C$3*$D$5)+($E$3*$D$5))</f>
        <v>4.8000000000000007</v>
      </c>
      <c r="E7" s="179"/>
      <c r="F7" s="179"/>
    </row>
    <row r="8" spans="1:7" ht="20.149999999999999" customHeight="1" x14ac:dyDescent="0.3">
      <c r="A8" s="4" t="s">
        <v>14</v>
      </c>
      <c r="B8" s="27">
        <f>SUM(B7)</f>
        <v>12</v>
      </c>
      <c r="C8" s="27">
        <f t="shared" ref="C8:D8" si="0">SUM(C7)</f>
        <v>7.1999999999999993</v>
      </c>
      <c r="D8" s="27">
        <f t="shared" si="0"/>
        <v>4.8000000000000007</v>
      </c>
      <c r="E8" s="20">
        <f>SUM(B8:D8)</f>
        <v>24</v>
      </c>
      <c r="F8" s="179"/>
    </row>
    <row r="9" spans="1:7" ht="20.149999999999999" customHeight="1" x14ac:dyDescent="0.3">
      <c r="A9" s="178"/>
      <c r="B9" s="178"/>
      <c r="C9" s="178"/>
      <c r="D9" s="178"/>
      <c r="E9" s="178"/>
      <c r="F9" s="178"/>
    </row>
    <row r="10" spans="1:7" ht="20.149999999999999" customHeight="1" x14ac:dyDescent="0.3">
      <c r="A10" s="172" t="s">
        <v>38</v>
      </c>
      <c r="B10" s="172"/>
      <c r="C10" s="172"/>
      <c r="D10" s="172"/>
      <c r="E10" s="172"/>
      <c r="F10" s="172"/>
    </row>
    <row r="11" spans="1:7" ht="20.149999999999999" customHeight="1" x14ac:dyDescent="0.3">
      <c r="A11" s="4" t="s">
        <v>15</v>
      </c>
      <c r="B11" s="14" t="s">
        <v>0</v>
      </c>
      <c r="C11" s="25" t="s">
        <v>1</v>
      </c>
      <c r="D11" s="55" t="s">
        <v>2</v>
      </c>
      <c r="E11" s="179"/>
      <c r="F11" s="179"/>
    </row>
    <row r="12" spans="1:7" ht="20.149999999999999" customHeight="1" x14ac:dyDescent="0.3">
      <c r="A12" s="4" t="s">
        <v>5</v>
      </c>
      <c r="B12" s="16">
        <f>$B$7*$F$12</f>
        <v>12</v>
      </c>
      <c r="C12" s="15">
        <f>$C$7*$F$12</f>
        <v>7.1999999999999993</v>
      </c>
      <c r="D12" s="56">
        <f>$D$7*$F$12</f>
        <v>4.8000000000000007</v>
      </c>
      <c r="E12" s="57" t="s">
        <v>94</v>
      </c>
      <c r="F12" s="35">
        <v>1</v>
      </c>
    </row>
    <row r="13" spans="1:7" ht="20.149999999999999" customHeight="1" x14ac:dyDescent="0.3">
      <c r="A13" s="4" t="s">
        <v>14</v>
      </c>
      <c r="B13" s="21">
        <f>SUM(B12:B12)</f>
        <v>12</v>
      </c>
      <c r="C13" s="21">
        <f>SUM(C12:C12)</f>
        <v>7.1999999999999993</v>
      </c>
      <c r="D13" s="21">
        <f>SUM(D12:D12)</f>
        <v>4.8000000000000007</v>
      </c>
      <c r="E13" s="28">
        <f>SUM(B13:D13)</f>
        <v>24</v>
      </c>
      <c r="F13" s="18">
        <f>SUM(F12)</f>
        <v>1</v>
      </c>
    </row>
    <row r="14" spans="1:7" ht="20.149999999999999" customHeight="1" x14ac:dyDescent="0.3">
      <c r="A14" s="178"/>
      <c r="B14" s="178"/>
      <c r="C14" s="178"/>
      <c r="D14" s="178"/>
      <c r="E14" s="178"/>
      <c r="F14" s="178"/>
    </row>
    <row r="15" spans="1:7" ht="20.149999999999999" customHeight="1" x14ac:dyDescent="0.3">
      <c r="A15" s="172" t="s">
        <v>37</v>
      </c>
      <c r="B15" s="172"/>
      <c r="C15" s="172"/>
      <c r="D15" s="172"/>
      <c r="E15" s="172"/>
      <c r="F15" s="172"/>
    </row>
    <row r="16" spans="1:7" ht="20.149999999999999" customHeight="1" x14ac:dyDescent="0.3">
      <c r="A16" s="4" t="s">
        <v>15</v>
      </c>
      <c r="B16" s="14" t="s">
        <v>0</v>
      </c>
      <c r="C16" s="25" t="s">
        <v>1</v>
      </c>
      <c r="D16" s="55" t="s">
        <v>2</v>
      </c>
      <c r="E16" s="179"/>
      <c r="F16" s="179"/>
    </row>
    <row r="17" spans="1:6" ht="20.149999999999999" customHeight="1" x14ac:dyDescent="0.3">
      <c r="A17" s="4" t="s">
        <v>5</v>
      </c>
      <c r="B17" s="16">
        <f>$B$7*$F$17</f>
        <v>7.1999999999999993</v>
      </c>
      <c r="C17" s="15">
        <f>$C$7*$F$17</f>
        <v>4.3199999999999994</v>
      </c>
      <c r="D17" s="56">
        <f>$D$7*$F$17</f>
        <v>2.8800000000000003</v>
      </c>
      <c r="E17" s="57" t="s">
        <v>94</v>
      </c>
      <c r="F17" s="35">
        <v>0.6</v>
      </c>
    </row>
    <row r="18" spans="1:6" ht="20.149999999999999" customHeight="1" x14ac:dyDescent="0.3">
      <c r="A18" s="4" t="s">
        <v>6</v>
      </c>
      <c r="B18" s="16">
        <f>$B$7*$F$18</f>
        <v>4.8000000000000007</v>
      </c>
      <c r="C18" s="15">
        <f>$C$7*$F$18</f>
        <v>2.88</v>
      </c>
      <c r="D18" s="56">
        <f>$D$7*$F$18</f>
        <v>1.9200000000000004</v>
      </c>
      <c r="E18" s="57" t="s">
        <v>94</v>
      </c>
      <c r="F18" s="35">
        <v>0.4</v>
      </c>
    </row>
    <row r="19" spans="1:6" ht="20.149999999999999" customHeight="1" x14ac:dyDescent="0.3">
      <c r="A19" s="4" t="s">
        <v>14</v>
      </c>
      <c r="B19" s="20">
        <f>SUM(B17:B18)</f>
        <v>12</v>
      </c>
      <c r="C19" s="20">
        <f>SUM(C17:C18)</f>
        <v>7.1999999999999993</v>
      </c>
      <c r="D19" s="20">
        <f>SUM(D17:D18)</f>
        <v>4.8000000000000007</v>
      </c>
      <c r="E19" s="20">
        <f>SUM(B19:D19)</f>
        <v>24</v>
      </c>
      <c r="F19" s="18">
        <f>SUM(F17:F18)</f>
        <v>1</v>
      </c>
    </row>
    <row r="20" spans="1:6" ht="20.149999999999999" customHeight="1" x14ac:dyDescent="0.3">
      <c r="A20" s="178"/>
      <c r="B20" s="178"/>
      <c r="C20" s="178"/>
      <c r="D20" s="178"/>
      <c r="E20" s="178"/>
      <c r="F20" s="178"/>
    </row>
    <row r="21" spans="1:6" ht="20.149999999999999" customHeight="1" x14ac:dyDescent="0.3">
      <c r="A21" s="172" t="s">
        <v>36</v>
      </c>
      <c r="B21" s="172"/>
      <c r="C21" s="172"/>
      <c r="D21" s="172"/>
      <c r="E21" s="172"/>
      <c r="F21" s="172"/>
    </row>
    <row r="22" spans="1:6" ht="20.149999999999999" customHeight="1" x14ac:dyDescent="0.3">
      <c r="A22" s="30" t="s">
        <v>15</v>
      </c>
      <c r="B22" s="16" t="s">
        <v>0</v>
      </c>
      <c r="C22" s="15" t="s">
        <v>1</v>
      </c>
      <c r="D22" s="56" t="s">
        <v>2</v>
      </c>
      <c r="E22" s="177"/>
      <c r="F22" s="177"/>
    </row>
    <row r="23" spans="1:6" ht="20.149999999999999" customHeight="1" x14ac:dyDescent="0.3">
      <c r="A23" s="30" t="s">
        <v>5</v>
      </c>
      <c r="B23" s="16">
        <f>$B$7*$F$23</f>
        <v>6</v>
      </c>
      <c r="C23" s="15">
        <f>$C$7*$F$23</f>
        <v>3.5999999999999996</v>
      </c>
      <c r="D23" s="56">
        <f>$D$7*$F$23</f>
        <v>2.4000000000000004</v>
      </c>
      <c r="E23" s="57" t="s">
        <v>94</v>
      </c>
      <c r="F23" s="35">
        <v>0.5</v>
      </c>
    </row>
    <row r="24" spans="1:6" ht="20.149999999999999" customHeight="1" x14ac:dyDescent="0.3">
      <c r="A24" s="30" t="s">
        <v>6</v>
      </c>
      <c r="B24" s="16">
        <f>$B$7*$F$24</f>
        <v>3.5999999999999996</v>
      </c>
      <c r="C24" s="15">
        <f>$C$7*$F$24</f>
        <v>2.1599999999999997</v>
      </c>
      <c r="D24" s="56">
        <f>$D$7*$F$24</f>
        <v>1.4400000000000002</v>
      </c>
      <c r="E24" s="57" t="s">
        <v>94</v>
      </c>
      <c r="F24" s="35">
        <v>0.3</v>
      </c>
    </row>
    <row r="25" spans="1:6" ht="20.149999999999999" customHeight="1" x14ac:dyDescent="0.3">
      <c r="A25" s="30" t="s">
        <v>7</v>
      </c>
      <c r="B25" s="16">
        <f>$B$7*$F$25</f>
        <v>2.4000000000000004</v>
      </c>
      <c r="C25" s="15">
        <f>$C$7*$F$25</f>
        <v>1.44</v>
      </c>
      <c r="D25" s="56">
        <f>$D$7*$F$25</f>
        <v>0.96000000000000019</v>
      </c>
      <c r="E25" s="57" t="s">
        <v>94</v>
      </c>
      <c r="F25" s="35">
        <v>0.2</v>
      </c>
    </row>
    <row r="26" spans="1:6" ht="20.149999999999999" customHeight="1" x14ac:dyDescent="0.3">
      <c r="A26" s="4" t="s">
        <v>14</v>
      </c>
      <c r="B26" s="17">
        <f>SUM(B23:B25)</f>
        <v>12</v>
      </c>
      <c r="C26" s="17">
        <f>SUM(C23:C25)</f>
        <v>7.1999999999999993</v>
      </c>
      <c r="D26" s="17">
        <f>SUM(D22:D25)</f>
        <v>4.8000000000000007</v>
      </c>
      <c r="E26" s="20">
        <f>SUM(B26:D26)</f>
        <v>24</v>
      </c>
      <c r="F26" s="18">
        <f>SUM(F23:F25)</f>
        <v>1</v>
      </c>
    </row>
    <row r="27" spans="1:6" ht="20.149999999999999" customHeight="1" x14ac:dyDescent="0.3">
      <c r="A27" s="178"/>
      <c r="B27" s="178"/>
      <c r="C27" s="178"/>
      <c r="D27" s="178"/>
      <c r="E27" s="178"/>
      <c r="F27" s="178"/>
    </row>
    <row r="28" spans="1:6" ht="20.149999999999999" customHeight="1" x14ac:dyDescent="0.3">
      <c r="A28" s="172" t="s">
        <v>35</v>
      </c>
      <c r="B28" s="172"/>
      <c r="C28" s="172"/>
      <c r="D28" s="172"/>
      <c r="E28" s="172"/>
      <c r="F28" s="172"/>
    </row>
    <row r="29" spans="1:6" ht="20.149999999999999" customHeight="1" x14ac:dyDescent="0.3">
      <c r="A29" s="4" t="s">
        <v>15</v>
      </c>
      <c r="B29" s="16" t="s">
        <v>0</v>
      </c>
      <c r="C29" s="15" t="s">
        <v>1</v>
      </c>
      <c r="D29" s="56" t="s">
        <v>2</v>
      </c>
      <c r="E29" s="179"/>
      <c r="F29" s="179"/>
    </row>
    <row r="30" spans="1:6" ht="20.149999999999999" customHeight="1" x14ac:dyDescent="0.3">
      <c r="A30" s="4" t="s">
        <v>5</v>
      </c>
      <c r="B30" s="16">
        <f>$B$7*$F$30</f>
        <v>5.04</v>
      </c>
      <c r="C30" s="15">
        <f>$C$7*$F$30</f>
        <v>3.0239999999999996</v>
      </c>
      <c r="D30" s="56">
        <f>$D$7*$F$30</f>
        <v>2.016</v>
      </c>
      <c r="E30" s="57" t="s">
        <v>94</v>
      </c>
      <c r="F30" s="35">
        <v>0.42</v>
      </c>
    </row>
    <row r="31" spans="1:6" ht="20.149999999999999" customHeight="1" x14ac:dyDescent="0.3">
      <c r="A31" s="4" t="s">
        <v>6</v>
      </c>
      <c r="B31" s="16">
        <f>$B$7*$F$31</f>
        <v>3.4799999999999995</v>
      </c>
      <c r="C31" s="15">
        <f>$C$7*$F$31</f>
        <v>2.0879999999999996</v>
      </c>
      <c r="D31" s="56">
        <f>$D$7*$F$31</f>
        <v>1.3920000000000001</v>
      </c>
      <c r="E31" s="57" t="s">
        <v>94</v>
      </c>
      <c r="F31" s="35">
        <v>0.28999999999999998</v>
      </c>
    </row>
    <row r="32" spans="1:6" ht="20.149999999999999" customHeight="1" x14ac:dyDescent="0.3">
      <c r="A32" s="4" t="s">
        <v>7</v>
      </c>
      <c r="B32" s="16">
        <f>$B$7*$F$32</f>
        <v>2.2800000000000002</v>
      </c>
      <c r="C32" s="15">
        <f>$C$7*$F$32</f>
        <v>1.3679999999999999</v>
      </c>
      <c r="D32" s="56">
        <f>$D$7*$F$32</f>
        <v>0.91200000000000014</v>
      </c>
      <c r="E32" s="57" t="s">
        <v>94</v>
      </c>
      <c r="F32" s="35">
        <v>0.19</v>
      </c>
    </row>
    <row r="33" spans="1:6" ht="20.149999999999999" customHeight="1" x14ac:dyDescent="0.3">
      <c r="A33" s="4" t="s">
        <v>8</v>
      </c>
      <c r="B33" s="16">
        <f>$B$7*$F$33</f>
        <v>1.2000000000000002</v>
      </c>
      <c r="C33" s="15">
        <f>$C$7*$F$33</f>
        <v>0.72</v>
      </c>
      <c r="D33" s="56">
        <f>$D$7*$F$33</f>
        <v>0.48000000000000009</v>
      </c>
      <c r="E33" s="57" t="s">
        <v>94</v>
      </c>
      <c r="F33" s="35">
        <v>0.1</v>
      </c>
    </row>
    <row r="34" spans="1:6" ht="20.149999999999999" customHeight="1" x14ac:dyDescent="0.3">
      <c r="A34" s="4" t="s">
        <v>14</v>
      </c>
      <c r="B34" s="17">
        <f>SUM(B30:B33)</f>
        <v>12</v>
      </c>
      <c r="C34" s="17">
        <f>SUM(C30:C33)</f>
        <v>7.1999999999999984</v>
      </c>
      <c r="D34" s="17">
        <f>SUM(D30:D33)</f>
        <v>4.8000000000000007</v>
      </c>
      <c r="E34" s="58">
        <f>SUM(B34:D34)</f>
        <v>24</v>
      </c>
      <c r="F34" s="18">
        <f>SUM(F30:F33)</f>
        <v>0.99999999999999989</v>
      </c>
    </row>
    <row r="35" spans="1:6" ht="20.149999999999999" customHeight="1" x14ac:dyDescent="0.3">
      <c r="A35" s="180"/>
      <c r="B35" s="180"/>
      <c r="C35" s="180"/>
      <c r="D35" s="180"/>
      <c r="E35" s="180"/>
      <c r="F35" s="180"/>
    </row>
    <row r="36" spans="1:6" ht="20.149999999999999" customHeight="1" x14ac:dyDescent="0.3">
      <c r="A36" s="182" t="s">
        <v>34</v>
      </c>
      <c r="B36" s="182"/>
      <c r="C36" s="182"/>
      <c r="D36" s="182"/>
      <c r="E36" s="182"/>
      <c r="F36" s="182"/>
    </row>
    <row r="37" spans="1:6" ht="20.149999999999999" customHeight="1" x14ac:dyDescent="0.3">
      <c r="A37" s="4" t="s">
        <v>15</v>
      </c>
      <c r="B37" s="16" t="s">
        <v>0</v>
      </c>
      <c r="C37" s="15" t="s">
        <v>1</v>
      </c>
      <c r="D37" s="56" t="s">
        <v>2</v>
      </c>
      <c r="E37" s="183"/>
      <c r="F37" s="183"/>
    </row>
    <row r="38" spans="1:6" ht="20.149999999999999" customHeight="1" x14ac:dyDescent="0.3">
      <c r="A38" s="4" t="s">
        <v>5</v>
      </c>
      <c r="B38" s="16">
        <f>$B$7*$F$38</f>
        <v>4.5600000000000005</v>
      </c>
      <c r="C38" s="15">
        <f>$C$7*$F$38</f>
        <v>2.7359999999999998</v>
      </c>
      <c r="D38" s="56">
        <f>$D$7*$F$38</f>
        <v>1.8240000000000003</v>
      </c>
      <c r="E38" s="57" t="s">
        <v>94</v>
      </c>
      <c r="F38" s="35">
        <v>0.38</v>
      </c>
    </row>
    <row r="39" spans="1:6" ht="20.149999999999999" customHeight="1" x14ac:dyDescent="0.3">
      <c r="A39" s="4" t="s">
        <v>6</v>
      </c>
      <c r="B39" s="16">
        <f>$B$7*$F$39</f>
        <v>3.3600000000000003</v>
      </c>
      <c r="C39" s="15">
        <f>$C$7*$F$39</f>
        <v>2.016</v>
      </c>
      <c r="D39" s="56">
        <f>$D$7*$F$39</f>
        <v>1.3440000000000003</v>
      </c>
      <c r="E39" s="57" t="s">
        <v>94</v>
      </c>
      <c r="F39" s="35">
        <v>0.28000000000000003</v>
      </c>
    </row>
    <row r="40" spans="1:6" ht="20.149999999999999" customHeight="1" x14ac:dyDescent="0.3">
      <c r="A40" s="4" t="s">
        <v>7</v>
      </c>
      <c r="B40" s="16">
        <f>$B$7*$F$40</f>
        <v>2.16</v>
      </c>
      <c r="C40" s="15">
        <f>$C$7*$F$40</f>
        <v>1.2959999999999998</v>
      </c>
      <c r="D40" s="56">
        <f>$D$7*$F$40</f>
        <v>0.8640000000000001</v>
      </c>
      <c r="E40" s="57" t="s">
        <v>94</v>
      </c>
      <c r="F40" s="35">
        <v>0.18</v>
      </c>
    </row>
    <row r="41" spans="1:6" ht="20.149999999999999" customHeight="1" x14ac:dyDescent="0.3">
      <c r="A41" s="4" t="s">
        <v>8</v>
      </c>
      <c r="B41" s="16">
        <f>$B$7*$F$41</f>
        <v>1.2000000000000002</v>
      </c>
      <c r="C41" s="15">
        <f>$C$7*$F$41</f>
        <v>0.72</v>
      </c>
      <c r="D41" s="56">
        <f>$D$7*$F$41</f>
        <v>0.48000000000000009</v>
      </c>
      <c r="E41" s="57" t="s">
        <v>94</v>
      </c>
      <c r="F41" s="35">
        <v>0.1</v>
      </c>
    </row>
    <row r="42" spans="1:6" ht="20.149999999999999" customHeight="1" x14ac:dyDescent="0.3">
      <c r="A42" s="4" t="s">
        <v>9</v>
      </c>
      <c r="B42" s="16">
        <f>$B$7*$F$42</f>
        <v>0.72</v>
      </c>
      <c r="C42" s="15">
        <f>$C$7*$F$42</f>
        <v>0.43199999999999994</v>
      </c>
      <c r="D42" s="56">
        <f>$D$7*$F$42</f>
        <v>0.28800000000000003</v>
      </c>
      <c r="E42" s="57" t="s">
        <v>94</v>
      </c>
      <c r="F42" s="35">
        <v>0.06</v>
      </c>
    </row>
    <row r="43" spans="1:6" ht="20.149999999999999" customHeight="1" x14ac:dyDescent="0.3">
      <c r="A43" s="4" t="s">
        <v>14</v>
      </c>
      <c r="B43" s="17">
        <f>SUM(B38:B42)</f>
        <v>12.000000000000002</v>
      </c>
      <c r="C43" s="17">
        <f>SUM(C38:C42)</f>
        <v>7.1999999999999993</v>
      </c>
      <c r="D43" s="17">
        <f>SUM(D38:D42)</f>
        <v>4.8000000000000016</v>
      </c>
      <c r="E43" s="58">
        <f t="shared" ref="E43" si="1">SUM(B43:D43)</f>
        <v>24.000000000000004</v>
      </c>
      <c r="F43" s="18">
        <f>SUM(F38:F42)</f>
        <v>1</v>
      </c>
    </row>
    <row r="44" spans="1:6" ht="20.149999999999999" customHeight="1" x14ac:dyDescent="0.3">
      <c r="A44" s="180"/>
      <c r="B44" s="180"/>
      <c r="C44" s="180"/>
      <c r="D44" s="180"/>
      <c r="E44" s="180"/>
      <c r="F44" s="180"/>
    </row>
    <row r="45" spans="1:6" ht="20.149999999999999" customHeight="1" x14ac:dyDescent="0.3">
      <c r="A45" s="182" t="s">
        <v>33</v>
      </c>
      <c r="B45" s="182"/>
      <c r="C45" s="182"/>
      <c r="D45" s="182"/>
      <c r="E45" s="182"/>
      <c r="F45" s="182"/>
    </row>
    <row r="46" spans="1:6" ht="20.149999999999999" customHeight="1" x14ac:dyDescent="0.3">
      <c r="A46" s="4" t="s">
        <v>15</v>
      </c>
      <c r="B46" s="16" t="s">
        <v>0</v>
      </c>
      <c r="C46" s="15" t="s">
        <v>1</v>
      </c>
      <c r="D46" s="56" t="s">
        <v>2</v>
      </c>
      <c r="E46" s="183"/>
      <c r="F46" s="183"/>
    </row>
    <row r="47" spans="1:6" ht="20.149999999999999" customHeight="1" x14ac:dyDescent="0.3">
      <c r="A47" s="4" t="s">
        <v>5</v>
      </c>
      <c r="B47" s="16">
        <f>$B$7*$F$47</f>
        <v>4.32</v>
      </c>
      <c r="C47" s="15">
        <f>$C$7*$F$47</f>
        <v>2.5919999999999996</v>
      </c>
      <c r="D47" s="56">
        <f>$D$7*$F$47</f>
        <v>1.7280000000000002</v>
      </c>
      <c r="E47" s="57" t="s">
        <v>94</v>
      </c>
      <c r="F47" s="35">
        <v>0.36</v>
      </c>
    </row>
    <row r="48" spans="1:6" ht="20.149999999999999" customHeight="1" x14ac:dyDescent="0.3">
      <c r="A48" s="4" t="s">
        <v>6</v>
      </c>
      <c r="B48" s="16">
        <f>$B$7*$F$48</f>
        <v>3.12</v>
      </c>
      <c r="C48" s="15">
        <f>$C$7*$F$48</f>
        <v>1.8719999999999999</v>
      </c>
      <c r="D48" s="56">
        <f>$D$7*$F$48</f>
        <v>1.2480000000000002</v>
      </c>
      <c r="E48" s="57" t="s">
        <v>94</v>
      </c>
      <c r="F48" s="35">
        <v>0.26</v>
      </c>
    </row>
    <row r="49" spans="1:6" ht="20.149999999999999" customHeight="1" x14ac:dyDescent="0.3">
      <c r="A49" s="4" t="s">
        <v>7</v>
      </c>
      <c r="B49" s="16">
        <f>$B$7*$F$49</f>
        <v>1.92</v>
      </c>
      <c r="C49" s="15">
        <f>$C$7*$F$49</f>
        <v>1.1519999999999999</v>
      </c>
      <c r="D49" s="56">
        <f>$D$7*$F$49</f>
        <v>0.76800000000000013</v>
      </c>
      <c r="E49" s="57" t="s">
        <v>94</v>
      </c>
      <c r="F49" s="35">
        <v>0.16</v>
      </c>
    </row>
    <row r="50" spans="1:6" ht="20.149999999999999" customHeight="1" x14ac:dyDescent="0.3">
      <c r="A50" s="4" t="s">
        <v>8</v>
      </c>
      <c r="B50" s="16">
        <f>$B$7*$F$50</f>
        <v>1.2000000000000002</v>
      </c>
      <c r="C50" s="15">
        <f>$C$7*$F$50</f>
        <v>0.72</v>
      </c>
      <c r="D50" s="56">
        <f>$D$7*$F$50</f>
        <v>0.48000000000000009</v>
      </c>
      <c r="E50" s="57" t="s">
        <v>94</v>
      </c>
      <c r="F50" s="35">
        <v>0.1</v>
      </c>
    </row>
    <row r="51" spans="1:6" ht="20.149999999999999" customHeight="1" x14ac:dyDescent="0.3">
      <c r="A51" s="4" t="s">
        <v>9</v>
      </c>
      <c r="B51" s="16">
        <f>$B$7*$F$51</f>
        <v>0.84000000000000008</v>
      </c>
      <c r="C51" s="15">
        <f>$C$7*$F$51</f>
        <v>0.504</v>
      </c>
      <c r="D51" s="56">
        <f>$D$7*$F$51</f>
        <v>0.33600000000000008</v>
      </c>
      <c r="E51" s="57" t="s">
        <v>94</v>
      </c>
      <c r="F51" s="35">
        <v>7.0000000000000007E-2</v>
      </c>
    </row>
    <row r="52" spans="1:6" ht="20.149999999999999" customHeight="1" x14ac:dyDescent="0.3">
      <c r="A52" s="4" t="s">
        <v>10</v>
      </c>
      <c r="B52" s="16">
        <f>$B$7*$F$52</f>
        <v>0.60000000000000009</v>
      </c>
      <c r="C52" s="15">
        <f>$C$7*$F$52</f>
        <v>0.36</v>
      </c>
      <c r="D52" s="56">
        <f>$D$7*$F$52</f>
        <v>0.24000000000000005</v>
      </c>
      <c r="E52" s="57" t="s">
        <v>94</v>
      </c>
      <c r="F52" s="35">
        <v>0.05</v>
      </c>
    </row>
    <row r="53" spans="1:6" ht="20.149999999999999" customHeight="1" x14ac:dyDescent="0.3">
      <c r="A53" s="4" t="s">
        <v>14</v>
      </c>
      <c r="B53" s="17">
        <f>SUM(B47:B52)</f>
        <v>11.999999999999998</v>
      </c>
      <c r="C53" s="17">
        <f>SUM(C47:C52)</f>
        <v>7.2</v>
      </c>
      <c r="D53" s="17">
        <f>SUM(D47:D52)</f>
        <v>4.8000000000000016</v>
      </c>
      <c r="E53" s="58">
        <f t="shared" ref="E53" si="2">SUM(B53:D53)</f>
        <v>24</v>
      </c>
      <c r="F53" s="18">
        <f>SUM(F47:F52)</f>
        <v>1</v>
      </c>
    </row>
    <row r="54" spans="1:6" ht="20.149999999999999" customHeight="1" x14ac:dyDescent="0.3">
      <c r="A54" s="180"/>
      <c r="B54" s="180"/>
      <c r="C54" s="180"/>
      <c r="D54" s="180"/>
      <c r="E54" s="180"/>
      <c r="F54" s="180"/>
    </row>
    <row r="55" spans="1:6" ht="20.149999999999999" customHeight="1" x14ac:dyDescent="0.3">
      <c r="A55" s="182" t="s">
        <v>32</v>
      </c>
      <c r="B55" s="182"/>
      <c r="C55" s="182"/>
      <c r="D55" s="182"/>
      <c r="E55" s="182"/>
      <c r="F55" s="182"/>
    </row>
    <row r="56" spans="1:6" ht="20.149999999999999" customHeight="1" x14ac:dyDescent="0.3">
      <c r="A56" s="4" t="s">
        <v>15</v>
      </c>
      <c r="B56" s="16" t="s">
        <v>0</v>
      </c>
      <c r="C56" s="15" t="s">
        <v>1</v>
      </c>
      <c r="D56" s="56" t="s">
        <v>2</v>
      </c>
      <c r="E56" s="181"/>
      <c r="F56" s="181"/>
    </row>
    <row r="57" spans="1:6" ht="20.149999999999999" customHeight="1" x14ac:dyDescent="0.3">
      <c r="A57" s="4" t="s">
        <v>5</v>
      </c>
      <c r="B57" s="16">
        <f>$B$7*$F$57</f>
        <v>3.12</v>
      </c>
      <c r="C57" s="15">
        <f>$C$7*$F$57</f>
        <v>1.8719999999999999</v>
      </c>
      <c r="D57" s="56">
        <f>$D$7*$F$57</f>
        <v>1.2480000000000002</v>
      </c>
      <c r="E57" s="57" t="s">
        <v>94</v>
      </c>
      <c r="F57" s="35">
        <v>0.26</v>
      </c>
    </row>
    <row r="58" spans="1:6" ht="20.149999999999999" customHeight="1" x14ac:dyDescent="0.3">
      <c r="A58" s="4" t="s">
        <v>6</v>
      </c>
      <c r="B58" s="16">
        <f>$B$7*$F$58</f>
        <v>2.4000000000000004</v>
      </c>
      <c r="C58" s="15">
        <f>$C$7*$F$58</f>
        <v>1.44</v>
      </c>
      <c r="D58" s="56">
        <f>$D$7*$F$58</f>
        <v>0.96000000000000019</v>
      </c>
      <c r="E58" s="57" t="s">
        <v>94</v>
      </c>
      <c r="F58" s="35">
        <v>0.2</v>
      </c>
    </row>
    <row r="59" spans="1:6" ht="20.149999999999999" customHeight="1" x14ac:dyDescent="0.3">
      <c r="A59" s="4" t="s">
        <v>7</v>
      </c>
      <c r="B59" s="16">
        <f>$B$7*$F$59</f>
        <v>1.7999999999999998</v>
      </c>
      <c r="C59" s="15">
        <f>$C$7*$F$59</f>
        <v>1.0799999999999998</v>
      </c>
      <c r="D59" s="56">
        <f>$D$7*$F$59</f>
        <v>0.72000000000000008</v>
      </c>
      <c r="E59" s="57" t="s">
        <v>94</v>
      </c>
      <c r="F59" s="35">
        <v>0.15</v>
      </c>
    </row>
    <row r="60" spans="1:6" ht="20.149999999999999" customHeight="1" x14ac:dyDescent="0.3">
      <c r="A60" s="4" t="s">
        <v>8</v>
      </c>
      <c r="B60" s="16">
        <f>$B$7*$F$60</f>
        <v>1.44</v>
      </c>
      <c r="C60" s="15">
        <f>$C$7*$F$60</f>
        <v>0.86399999999999988</v>
      </c>
      <c r="D60" s="56">
        <f>$D$7*$F$60</f>
        <v>0.57600000000000007</v>
      </c>
      <c r="E60" s="57" t="s">
        <v>94</v>
      </c>
      <c r="F60" s="35">
        <v>0.12</v>
      </c>
    </row>
    <row r="61" spans="1:6" ht="20.149999999999999" customHeight="1" x14ac:dyDescent="0.3">
      <c r="A61" s="4" t="s">
        <v>9</v>
      </c>
      <c r="B61" s="16">
        <f>$B$7*$F$61</f>
        <v>1.2000000000000002</v>
      </c>
      <c r="C61" s="15">
        <f>$C$7*$F$61</f>
        <v>0.72</v>
      </c>
      <c r="D61" s="56">
        <f>$D$7*$F$61</f>
        <v>0.48000000000000009</v>
      </c>
      <c r="E61" s="57" t="s">
        <v>94</v>
      </c>
      <c r="F61" s="35">
        <v>0.1</v>
      </c>
    </row>
    <row r="62" spans="1:6" ht="20.149999999999999" customHeight="1" x14ac:dyDescent="0.3">
      <c r="A62" s="4" t="s">
        <v>10</v>
      </c>
      <c r="B62" s="16">
        <f>$B$7*$F$62</f>
        <v>1.08</v>
      </c>
      <c r="C62" s="15">
        <f>$C$7*$F$62</f>
        <v>0.64799999999999991</v>
      </c>
      <c r="D62" s="56">
        <f>$D$7*$F$62</f>
        <v>0.43200000000000005</v>
      </c>
      <c r="E62" s="57" t="s">
        <v>94</v>
      </c>
      <c r="F62" s="35">
        <v>0.09</v>
      </c>
    </row>
    <row r="63" spans="1:6" ht="20.149999999999999" customHeight="1" x14ac:dyDescent="0.3">
      <c r="A63" s="4" t="s">
        <v>13</v>
      </c>
      <c r="B63" s="16">
        <f>$B$7*$F$63</f>
        <v>0.96</v>
      </c>
      <c r="C63" s="15">
        <f>$C$7*$F$63</f>
        <v>0.57599999999999996</v>
      </c>
      <c r="D63" s="56">
        <f>$D$7*$F$63</f>
        <v>0.38400000000000006</v>
      </c>
      <c r="E63" s="57" t="s">
        <v>94</v>
      </c>
      <c r="F63" s="35">
        <v>0.08</v>
      </c>
    </row>
    <row r="64" spans="1:6" ht="20.149999999999999" customHeight="1" x14ac:dyDescent="0.3">
      <c r="A64" s="4" t="s">
        <v>14</v>
      </c>
      <c r="B64" s="17">
        <f>SUM(B57:B63)</f>
        <v>12</v>
      </c>
      <c r="C64" s="17">
        <f>SUM(C57:C63)</f>
        <v>7.1999999999999984</v>
      </c>
      <c r="D64" s="17">
        <f>SUM(D57:D63)</f>
        <v>4.8000000000000007</v>
      </c>
      <c r="E64" s="58">
        <f t="shared" ref="E64" si="3">SUM(B64:D64)</f>
        <v>24</v>
      </c>
      <c r="F64" s="18">
        <f>SUM(F57:F63)</f>
        <v>0.99999999999999989</v>
      </c>
    </row>
    <row r="65" spans="1:11" ht="20.149999999999999" customHeight="1" x14ac:dyDescent="0.3">
      <c r="A65" s="180"/>
      <c r="B65" s="180"/>
      <c r="C65" s="180"/>
      <c r="D65" s="180"/>
      <c r="E65" s="180"/>
      <c r="F65" s="180"/>
    </row>
    <row r="66" spans="1:11" ht="20.149999999999999" customHeight="1" x14ac:dyDescent="0.3">
      <c r="A66" s="182" t="s">
        <v>16</v>
      </c>
      <c r="B66" s="182"/>
      <c r="C66" s="182"/>
      <c r="D66" s="182"/>
      <c r="E66" s="182"/>
      <c r="F66" s="182"/>
    </row>
    <row r="67" spans="1:11" ht="20.149999999999999" customHeight="1" x14ac:dyDescent="0.3">
      <c r="A67" s="4" t="s">
        <v>15</v>
      </c>
      <c r="B67" s="16" t="s">
        <v>0</v>
      </c>
      <c r="C67" s="15" t="s">
        <v>1</v>
      </c>
      <c r="D67" s="56" t="s">
        <v>2</v>
      </c>
      <c r="E67" s="181"/>
      <c r="F67" s="181"/>
    </row>
    <row r="68" spans="1:11" ht="20.149999999999999" customHeight="1" x14ac:dyDescent="0.3">
      <c r="A68" s="4" t="s">
        <v>5</v>
      </c>
      <c r="B68" s="16">
        <f>$B$7*0.24</f>
        <v>2.88</v>
      </c>
      <c r="C68" s="15">
        <f>$C$7*0.24</f>
        <v>1.7279999999999998</v>
      </c>
      <c r="D68" s="56">
        <f>$D$7*0.24</f>
        <v>1.1520000000000001</v>
      </c>
      <c r="E68" s="57" t="s">
        <v>94</v>
      </c>
      <c r="F68" s="35">
        <v>0.24</v>
      </c>
    </row>
    <row r="69" spans="1:11" ht="20.149999999999999" customHeight="1" x14ac:dyDescent="0.3">
      <c r="A69" s="4" t="s">
        <v>6</v>
      </c>
      <c r="B69" s="16">
        <f>$B$7*0.18</f>
        <v>2.16</v>
      </c>
      <c r="C69" s="15">
        <f>$C$7*0.18</f>
        <v>1.2959999999999998</v>
      </c>
      <c r="D69" s="56">
        <f>$D$7*0.18</f>
        <v>0.8640000000000001</v>
      </c>
      <c r="E69" s="57" t="s">
        <v>94</v>
      </c>
      <c r="F69" s="35">
        <v>0.18</v>
      </c>
    </row>
    <row r="70" spans="1:11" ht="20.149999999999999" customHeight="1" x14ac:dyDescent="0.3">
      <c r="A70" s="4" t="s">
        <v>7</v>
      </c>
      <c r="B70" s="16">
        <f>$B$7*0.15</f>
        <v>1.7999999999999998</v>
      </c>
      <c r="C70" s="15">
        <f>$C$7*0.15</f>
        <v>1.0799999999999998</v>
      </c>
      <c r="D70" s="56">
        <f>$D$7*0.15</f>
        <v>0.72000000000000008</v>
      </c>
      <c r="E70" s="57" t="s">
        <v>94</v>
      </c>
      <c r="F70" s="35">
        <v>0.15</v>
      </c>
    </row>
    <row r="71" spans="1:11" ht="20.149999999999999" customHeight="1" x14ac:dyDescent="0.3">
      <c r="A71" s="4" t="s">
        <v>8</v>
      </c>
      <c r="B71" s="16">
        <f>$B$7*0.12</f>
        <v>1.44</v>
      </c>
      <c r="C71" s="15">
        <f>$C$7*0.12</f>
        <v>0.86399999999999988</v>
      </c>
      <c r="D71" s="56">
        <f>$D$7*0.12</f>
        <v>0.57600000000000007</v>
      </c>
      <c r="E71" s="57" t="s">
        <v>94</v>
      </c>
      <c r="F71" s="35">
        <v>0.12</v>
      </c>
    </row>
    <row r="72" spans="1:11" ht="20.149999999999999" customHeight="1" x14ac:dyDescent="0.3">
      <c r="A72" s="4" t="s">
        <v>9</v>
      </c>
      <c r="B72" s="16">
        <f>$B$7*0.1</f>
        <v>1.2000000000000002</v>
      </c>
      <c r="C72" s="15">
        <f>$C$7*0.1</f>
        <v>0.72</v>
      </c>
      <c r="D72" s="56">
        <f>$D$7*0.1</f>
        <v>0.48000000000000009</v>
      </c>
      <c r="E72" s="57" t="s">
        <v>94</v>
      </c>
      <c r="F72" s="35">
        <v>0.1</v>
      </c>
    </row>
    <row r="73" spans="1:11" ht="20.149999999999999" customHeight="1" x14ac:dyDescent="0.3">
      <c r="A73" s="4" t="s">
        <v>10</v>
      </c>
      <c r="B73" s="16">
        <f>$B$7*0.08</f>
        <v>0.96</v>
      </c>
      <c r="C73" s="15">
        <f>$C$7*0.08</f>
        <v>0.57599999999999996</v>
      </c>
      <c r="D73" s="56">
        <f>$D$7*0.08</f>
        <v>0.38400000000000006</v>
      </c>
      <c r="E73" s="57" t="s">
        <v>94</v>
      </c>
      <c r="F73" s="35">
        <v>0.08</v>
      </c>
    </row>
    <row r="74" spans="1:11" ht="20.149999999999999" customHeight="1" x14ac:dyDescent="0.3">
      <c r="A74" s="4" t="s">
        <v>13</v>
      </c>
      <c r="B74" s="16">
        <f>$B$7*0.07</f>
        <v>0.84000000000000008</v>
      </c>
      <c r="C74" s="15">
        <f>$C$7*0.07</f>
        <v>0.504</v>
      </c>
      <c r="D74" s="56">
        <f>$D$7*0.07</f>
        <v>0.33600000000000008</v>
      </c>
      <c r="E74" s="57" t="s">
        <v>94</v>
      </c>
      <c r="F74" s="35">
        <v>7.0000000000000007E-2</v>
      </c>
    </row>
    <row r="75" spans="1:11" ht="20.149999999999999" customHeight="1" x14ac:dyDescent="0.3">
      <c r="A75" s="4" t="s">
        <v>12</v>
      </c>
      <c r="B75" s="16">
        <f>$B$7*0.06</f>
        <v>0.72</v>
      </c>
      <c r="C75" s="15">
        <f>$C$7*0.06</f>
        <v>0.43199999999999994</v>
      </c>
      <c r="D75" s="56">
        <f>$D$7*0.06</f>
        <v>0.28800000000000003</v>
      </c>
      <c r="E75" s="57" t="s">
        <v>94</v>
      </c>
      <c r="F75" s="35">
        <v>0.06</v>
      </c>
    </row>
    <row r="76" spans="1:11" ht="20.149999999999999" customHeight="1" x14ac:dyDescent="0.3">
      <c r="A76" s="4" t="s">
        <v>14</v>
      </c>
      <c r="B76" s="21">
        <f>SUM(B68:B75)</f>
        <v>12.000000000000002</v>
      </c>
      <c r="C76" s="21">
        <f>SUM(C68:C75)</f>
        <v>7.1999999999999993</v>
      </c>
      <c r="D76" s="21">
        <f>SUM(D68:D75)</f>
        <v>4.8000000000000007</v>
      </c>
      <c r="E76" s="59">
        <f t="shared" ref="E76" si="4">SUM(B76:D76)</f>
        <v>24.000000000000004</v>
      </c>
      <c r="F76" s="18">
        <f>SUM(F68:F75)</f>
        <v>1</v>
      </c>
    </row>
    <row r="77" spans="1:11" ht="20.149999999999999" customHeight="1" x14ac:dyDescent="0.3">
      <c r="A77" s="180"/>
      <c r="B77" s="180"/>
      <c r="C77" s="180"/>
      <c r="D77" s="180"/>
      <c r="E77" s="180"/>
      <c r="F77" s="180"/>
    </row>
    <row r="78" spans="1:11" ht="20.149999999999999" customHeight="1" x14ac:dyDescent="0.3">
      <c r="K78" s="51"/>
    </row>
    <row r="79" spans="1:11" ht="20.149999999999999" customHeight="1" x14ac:dyDescent="0.3">
      <c r="K79" s="51"/>
    </row>
    <row r="82" spans="1:10" s="51" customFormat="1" ht="20.149999999999999" customHeight="1" x14ac:dyDescent="0.3">
      <c r="A82" s="60"/>
      <c r="B82" s="63"/>
      <c r="C82" s="63"/>
      <c r="D82" s="63"/>
      <c r="E82" s="64"/>
      <c r="F82" s="65"/>
      <c r="G82" s="66"/>
      <c r="H82" s="66"/>
      <c r="I82" s="66"/>
      <c r="J82" s="66"/>
    </row>
    <row r="83" spans="1:10" ht="20.149999999999999" customHeight="1" x14ac:dyDescent="0.3">
      <c r="H83" s="51"/>
      <c r="I83" s="51"/>
      <c r="J83" s="51"/>
    </row>
    <row r="84" spans="1:10" ht="20.149999999999999" customHeight="1" x14ac:dyDescent="0.3">
      <c r="H84" s="51"/>
      <c r="I84" s="51"/>
      <c r="J84" s="51"/>
    </row>
    <row r="85" spans="1:10" ht="20.149999999999999" customHeight="1" x14ac:dyDescent="0.3">
      <c r="H85" s="51"/>
      <c r="I85" s="51"/>
      <c r="J85" s="51"/>
    </row>
    <row r="86" spans="1:10" ht="20.149999999999999" customHeight="1" x14ac:dyDescent="0.3">
      <c r="H86" s="51"/>
      <c r="I86" s="51"/>
      <c r="J86" s="51"/>
    </row>
    <row r="87" spans="1:10" ht="20.149999999999999" customHeight="1" x14ac:dyDescent="0.3">
      <c r="H87" s="51"/>
      <c r="I87" s="51"/>
      <c r="J87" s="51"/>
    </row>
    <row r="88" spans="1:10" ht="20.149999999999999" customHeight="1" x14ac:dyDescent="0.3">
      <c r="H88" s="51"/>
      <c r="I88" s="51"/>
      <c r="J88" s="51"/>
    </row>
    <row r="89" spans="1:10" ht="20.149999999999999" customHeight="1" x14ac:dyDescent="0.3">
      <c r="H89" s="51"/>
      <c r="I89" s="51"/>
      <c r="J89" s="51"/>
    </row>
    <row r="90" spans="1:10" ht="20.149999999999999" customHeight="1" x14ac:dyDescent="0.3">
      <c r="H90" s="51"/>
      <c r="I90" s="51"/>
      <c r="J90" s="51"/>
    </row>
    <row r="91" spans="1:10" ht="20.149999999999999" customHeight="1" x14ac:dyDescent="0.3">
      <c r="H91" s="51"/>
      <c r="I91" s="51"/>
      <c r="J91" s="51"/>
    </row>
    <row r="92" spans="1:10" ht="20.149999999999999" customHeight="1" x14ac:dyDescent="0.3">
      <c r="H92" s="51"/>
      <c r="I92" s="51"/>
      <c r="J92" s="51"/>
    </row>
  </sheetData>
  <mergeCells count="29">
    <mergeCell ref="A21:F21"/>
    <mergeCell ref="A27:F27"/>
    <mergeCell ref="A66:F66"/>
    <mergeCell ref="A45:F45"/>
    <mergeCell ref="A55:F55"/>
    <mergeCell ref="A28:F28"/>
    <mergeCell ref="A36:F36"/>
    <mergeCell ref="E22:F22"/>
    <mergeCell ref="E56:F56"/>
    <mergeCell ref="E46:F46"/>
    <mergeCell ref="E37:F37"/>
    <mergeCell ref="E29:F29"/>
    <mergeCell ref="A35:F35"/>
    <mergeCell ref="A1:F1"/>
    <mergeCell ref="A4:F4"/>
    <mergeCell ref="A9:F9"/>
    <mergeCell ref="A10:F10"/>
    <mergeCell ref="F6:F8"/>
    <mergeCell ref="E6:E7"/>
    <mergeCell ref="A14:F14"/>
    <mergeCell ref="A20:F20"/>
    <mergeCell ref="A15:F15"/>
    <mergeCell ref="E16:F16"/>
    <mergeCell ref="E11:F11"/>
    <mergeCell ref="A77:F77"/>
    <mergeCell ref="A44:F44"/>
    <mergeCell ref="A54:F54"/>
    <mergeCell ref="A65:F65"/>
    <mergeCell ref="E67:F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173"/>
  <sheetViews>
    <sheetView zoomScale="80" zoomScaleNormal="80" workbookViewId="0">
      <selection sqref="A1:G1"/>
    </sheetView>
  </sheetViews>
  <sheetFormatPr defaultColWidth="9.1796875" defaultRowHeight="20.149999999999999" customHeight="1" x14ac:dyDescent="0.3"/>
  <cols>
    <col min="1" max="1" width="16.81640625" style="13" customWidth="1"/>
    <col min="2" max="2" width="13.1796875" style="13" customWidth="1"/>
    <col min="3" max="3" width="15.81640625" style="13" bestFit="1" customWidth="1"/>
    <col min="4" max="4" width="17.453125" style="13" bestFit="1" customWidth="1"/>
    <col min="5" max="5" width="12.81640625" style="13" bestFit="1" customWidth="1"/>
    <col min="6" max="6" width="20.54296875" style="13" bestFit="1" customWidth="1"/>
    <col min="7" max="7" width="8.81640625" style="62" bestFit="1" customWidth="1"/>
    <col min="8" max="8" width="25.1796875" style="22" bestFit="1" customWidth="1"/>
    <col min="9" max="16384" width="9.1796875" style="22"/>
  </cols>
  <sheetData>
    <row r="1" spans="1:7" ht="20.149999999999999" customHeight="1" x14ac:dyDescent="0.4">
      <c r="A1" s="199" t="s">
        <v>45</v>
      </c>
      <c r="B1" s="200"/>
      <c r="C1" s="200"/>
      <c r="D1" s="200"/>
      <c r="E1" s="200"/>
      <c r="F1" s="200"/>
      <c r="G1" s="201"/>
    </row>
    <row r="2" spans="1:7" ht="20.149999999999999" customHeight="1" x14ac:dyDescent="0.3">
      <c r="A2" s="4" t="s">
        <v>26</v>
      </c>
      <c r="B2" s="4" t="s">
        <v>25</v>
      </c>
      <c r="C2" s="5" t="s">
        <v>23</v>
      </c>
      <c r="D2" s="5" t="s">
        <v>30</v>
      </c>
      <c r="E2" s="4" t="s">
        <v>24</v>
      </c>
      <c r="F2" s="4" t="s">
        <v>29</v>
      </c>
      <c r="G2" s="6"/>
    </row>
    <row r="3" spans="1:7" ht="20.149999999999999" customHeight="1" x14ac:dyDescent="0.3">
      <c r="A3" s="7">
        <v>40</v>
      </c>
      <c r="B3" s="8">
        <v>200</v>
      </c>
      <c r="C3" s="9">
        <v>0.8</v>
      </c>
      <c r="D3" s="54">
        <f>$A$3*$C$3*$B$3</f>
        <v>6400</v>
      </c>
      <c r="E3" s="10">
        <v>1100</v>
      </c>
      <c r="F3" s="68">
        <f>($A$3*$C$3)*$B$3+$E$3</f>
        <v>7500</v>
      </c>
      <c r="G3" s="6"/>
    </row>
    <row r="4" spans="1:7" ht="20.149999999999999" customHeight="1" x14ac:dyDescent="0.3">
      <c r="A4" s="196"/>
      <c r="B4" s="197"/>
      <c r="C4" s="197"/>
      <c r="D4" s="197"/>
      <c r="E4" s="197"/>
      <c r="F4" s="197"/>
      <c r="G4" s="198"/>
    </row>
    <row r="5" spans="1:7" ht="20.149999999999999" customHeight="1" x14ac:dyDescent="0.3">
      <c r="A5" s="4" t="s">
        <v>92</v>
      </c>
      <c r="B5" s="35">
        <v>0.35</v>
      </c>
      <c r="C5" s="35">
        <v>0.3</v>
      </c>
      <c r="D5" s="35">
        <v>0.2</v>
      </c>
      <c r="E5" s="35">
        <v>0.15</v>
      </c>
      <c r="F5" s="4" t="s">
        <v>96</v>
      </c>
      <c r="G5" s="6">
        <f>SUM(B5:E5)</f>
        <v>0.99999999999999989</v>
      </c>
    </row>
    <row r="6" spans="1:7" ht="20.149999999999999" customHeight="1" x14ac:dyDescent="0.3">
      <c r="A6" s="24"/>
      <c r="B6" s="14" t="s">
        <v>0</v>
      </c>
      <c r="C6" s="25" t="s">
        <v>1</v>
      </c>
      <c r="D6" s="55" t="s">
        <v>2</v>
      </c>
      <c r="E6" s="69" t="s">
        <v>3</v>
      </c>
      <c r="F6" s="202"/>
      <c r="G6" s="204"/>
    </row>
    <row r="7" spans="1:7" ht="20.149999999999999" customHeight="1" x14ac:dyDescent="0.3">
      <c r="A7" s="4"/>
      <c r="B7" s="16">
        <f>(($A$3*$B$3*$C$3*0.35)+($E$3/4))</f>
        <v>2515</v>
      </c>
      <c r="C7" s="15">
        <f>(($A$3*$B$3*$C$3*0.3)+($E$3/4))</f>
        <v>2195</v>
      </c>
      <c r="D7" s="56">
        <f>(($A$3*$B$3*$C$3*0.2)+($E$3/4))</f>
        <v>1555</v>
      </c>
      <c r="E7" s="70">
        <f>(($A$3*$B$3*$C$3*0.15)+($E$3/4))</f>
        <v>1235</v>
      </c>
      <c r="F7" s="203"/>
      <c r="G7" s="205"/>
    </row>
    <row r="8" spans="1:7" s="3" customFormat="1" ht="20.149999999999999" customHeight="1" x14ac:dyDescent="0.3">
      <c r="A8" s="26" t="s">
        <v>14</v>
      </c>
      <c r="B8" s="50">
        <f>SUM(B7)</f>
        <v>2515</v>
      </c>
      <c r="C8" s="50">
        <f t="shared" ref="C8:E8" si="0">SUM(C7)</f>
        <v>2195</v>
      </c>
      <c r="D8" s="50">
        <f t="shared" si="0"/>
        <v>1555</v>
      </c>
      <c r="E8" s="50">
        <f t="shared" si="0"/>
        <v>1235</v>
      </c>
      <c r="F8" s="17">
        <f>SUM(B8:E8)</f>
        <v>7500</v>
      </c>
      <c r="G8" s="206"/>
    </row>
    <row r="9" spans="1:7" ht="20.149999999999999" customHeight="1" x14ac:dyDescent="0.3">
      <c r="A9" s="184"/>
      <c r="B9" s="185"/>
      <c r="C9" s="185"/>
      <c r="D9" s="185"/>
      <c r="E9" s="185"/>
      <c r="F9" s="185"/>
      <c r="G9" s="186"/>
    </row>
    <row r="10" spans="1:7" ht="20.149999999999999" customHeight="1" x14ac:dyDescent="0.3">
      <c r="A10" s="189" t="s">
        <v>48</v>
      </c>
      <c r="B10" s="190"/>
      <c r="C10" s="190"/>
      <c r="D10" s="190"/>
      <c r="E10" s="190"/>
      <c r="F10" s="190"/>
      <c r="G10" s="191"/>
    </row>
    <row r="11" spans="1:7" ht="20.149999999999999" customHeight="1" x14ac:dyDescent="0.3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187"/>
      <c r="G11" s="188"/>
    </row>
    <row r="12" spans="1:7" ht="20.149999999999999" customHeight="1" x14ac:dyDescent="0.3">
      <c r="A12" s="4" t="s">
        <v>5</v>
      </c>
      <c r="B12" s="16">
        <f>$B$7*$G$12</f>
        <v>2515</v>
      </c>
      <c r="C12" s="15">
        <f>$C$7*$G$12</f>
        <v>2195</v>
      </c>
      <c r="D12" s="56">
        <f>$D$7*$G$12</f>
        <v>1555</v>
      </c>
      <c r="E12" s="70">
        <f>$E$7*$G$12</f>
        <v>1235</v>
      </c>
      <c r="F12" s="39" t="s">
        <v>94</v>
      </c>
      <c r="G12" s="35">
        <v>1</v>
      </c>
    </row>
    <row r="13" spans="1:7" ht="20.149999999999999" customHeight="1" x14ac:dyDescent="0.3">
      <c r="A13" s="4" t="s">
        <v>14</v>
      </c>
      <c r="B13" s="17">
        <f>SUM(B12:B12)</f>
        <v>2515</v>
      </c>
      <c r="C13" s="17">
        <f>SUM(C12:C12)</f>
        <v>2195</v>
      </c>
      <c r="D13" s="17">
        <f>SUM(D12:D12)</f>
        <v>1555</v>
      </c>
      <c r="E13" s="17">
        <f>SUM(E12:E12)</f>
        <v>1235</v>
      </c>
      <c r="F13" s="17">
        <f>SUM(B13:E13)</f>
        <v>7500</v>
      </c>
      <c r="G13" s="18">
        <f>SUM(G12)</f>
        <v>1</v>
      </c>
    </row>
    <row r="14" spans="1:7" ht="20.149999999999999" customHeight="1" x14ac:dyDescent="0.3">
      <c r="A14" s="196"/>
      <c r="B14" s="197"/>
      <c r="C14" s="197"/>
      <c r="D14" s="197"/>
      <c r="E14" s="197"/>
      <c r="F14" s="197"/>
      <c r="G14" s="198"/>
    </row>
    <row r="15" spans="1:7" ht="20.149999999999999" customHeight="1" x14ac:dyDescent="0.3">
      <c r="A15" s="189" t="s">
        <v>49</v>
      </c>
      <c r="B15" s="190"/>
      <c r="C15" s="190"/>
      <c r="D15" s="190"/>
      <c r="E15" s="190"/>
      <c r="F15" s="190"/>
      <c r="G15" s="191"/>
    </row>
    <row r="16" spans="1:7" ht="20.149999999999999" customHeight="1" x14ac:dyDescent="0.3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187"/>
      <c r="G16" s="188"/>
    </row>
    <row r="17" spans="1:7" ht="20.149999999999999" customHeight="1" x14ac:dyDescent="0.3">
      <c r="A17" s="4" t="s">
        <v>5</v>
      </c>
      <c r="B17" s="16">
        <f>$B$7*$G$17</f>
        <v>1509</v>
      </c>
      <c r="C17" s="15">
        <f>$C$7*$G$17</f>
        <v>1317</v>
      </c>
      <c r="D17" s="56">
        <f>$D$7*$G$17</f>
        <v>933</v>
      </c>
      <c r="E17" s="70">
        <f>$E$7*$G$17</f>
        <v>741</v>
      </c>
      <c r="F17" s="39" t="s">
        <v>94</v>
      </c>
      <c r="G17" s="35">
        <v>0.6</v>
      </c>
    </row>
    <row r="18" spans="1:7" ht="20.149999999999999" customHeight="1" x14ac:dyDescent="0.3">
      <c r="A18" s="4" t="s">
        <v>6</v>
      </c>
      <c r="B18" s="16">
        <f>$B$7*$G$18</f>
        <v>1006</v>
      </c>
      <c r="C18" s="15">
        <f>$C$7*$G$18</f>
        <v>878</v>
      </c>
      <c r="D18" s="56">
        <f>$D$7*$G$18</f>
        <v>622</v>
      </c>
      <c r="E18" s="70">
        <f>$E$7*$G$18</f>
        <v>494</v>
      </c>
      <c r="F18" s="39" t="s">
        <v>94</v>
      </c>
      <c r="G18" s="35">
        <v>0.4</v>
      </c>
    </row>
    <row r="19" spans="1:7" ht="20.149999999999999" customHeight="1" x14ac:dyDescent="0.3">
      <c r="A19" s="4" t="s">
        <v>14</v>
      </c>
      <c r="B19" s="20">
        <f>SUM(B17:B18)</f>
        <v>2515</v>
      </c>
      <c r="C19" s="20">
        <f>SUM(C17:C18)</f>
        <v>2195</v>
      </c>
      <c r="D19" s="20">
        <f>SUM(D17:D18)</f>
        <v>1555</v>
      </c>
      <c r="E19" s="20">
        <f>SUM(E17:E18)</f>
        <v>1235</v>
      </c>
      <c r="F19" s="17">
        <f>SUM(B19:E19)</f>
        <v>7500</v>
      </c>
      <c r="G19" s="18">
        <f>SUM(G17:G18)</f>
        <v>1</v>
      </c>
    </row>
    <row r="20" spans="1:7" ht="20.149999999999999" customHeight="1" x14ac:dyDescent="0.3">
      <c r="A20" s="196"/>
      <c r="B20" s="197"/>
      <c r="C20" s="197"/>
      <c r="D20" s="197"/>
      <c r="E20" s="197"/>
      <c r="F20" s="197"/>
      <c r="G20" s="198"/>
    </row>
    <row r="21" spans="1:7" ht="20.149999999999999" customHeight="1" x14ac:dyDescent="0.3">
      <c r="A21" s="189" t="s">
        <v>50</v>
      </c>
      <c r="B21" s="190"/>
      <c r="C21" s="190"/>
      <c r="D21" s="190"/>
      <c r="E21" s="190"/>
      <c r="F21" s="190"/>
      <c r="G21" s="191"/>
    </row>
    <row r="22" spans="1:7" ht="20.149999999999999" customHeight="1" x14ac:dyDescent="0.3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187"/>
      <c r="G22" s="188"/>
    </row>
    <row r="23" spans="1:7" ht="20.149999999999999" customHeight="1" x14ac:dyDescent="0.3">
      <c r="A23" s="30" t="s">
        <v>5</v>
      </c>
      <c r="B23" s="16">
        <f>$B$7*$G$23</f>
        <v>1257.5</v>
      </c>
      <c r="C23" s="15">
        <f>$C$7*$G$23</f>
        <v>1097.5</v>
      </c>
      <c r="D23" s="56">
        <f>$D$7*$G$23</f>
        <v>777.5</v>
      </c>
      <c r="E23" s="70">
        <f>$E$7*$G$23</f>
        <v>617.5</v>
      </c>
      <c r="F23" s="39" t="s">
        <v>94</v>
      </c>
      <c r="G23" s="35">
        <v>0.5</v>
      </c>
    </row>
    <row r="24" spans="1:7" ht="20.149999999999999" customHeight="1" x14ac:dyDescent="0.3">
      <c r="A24" s="30" t="s">
        <v>6</v>
      </c>
      <c r="B24" s="16">
        <f>$B$7*$G$24</f>
        <v>754.5</v>
      </c>
      <c r="C24" s="15">
        <f>$C$7*$G$24</f>
        <v>658.5</v>
      </c>
      <c r="D24" s="56">
        <f>$D$7*$G$24</f>
        <v>466.5</v>
      </c>
      <c r="E24" s="70">
        <f>$E$7*$G$24</f>
        <v>370.5</v>
      </c>
      <c r="F24" s="39" t="s">
        <v>94</v>
      </c>
      <c r="G24" s="35">
        <v>0.3</v>
      </c>
    </row>
    <row r="25" spans="1:7" ht="20.149999999999999" customHeight="1" x14ac:dyDescent="0.3">
      <c r="A25" s="30" t="s">
        <v>7</v>
      </c>
      <c r="B25" s="16">
        <f>$B$7*$G$25</f>
        <v>503</v>
      </c>
      <c r="C25" s="15">
        <f>$C$7*$G$25</f>
        <v>439</v>
      </c>
      <c r="D25" s="56">
        <f>$D$7*$G$25</f>
        <v>311</v>
      </c>
      <c r="E25" s="70">
        <f>$E$7*$G$25</f>
        <v>247</v>
      </c>
      <c r="F25" s="39" t="s">
        <v>94</v>
      </c>
      <c r="G25" s="35">
        <v>0.2</v>
      </c>
    </row>
    <row r="26" spans="1:7" ht="20.149999999999999" customHeight="1" x14ac:dyDescent="0.3">
      <c r="A26" s="4" t="s">
        <v>14</v>
      </c>
      <c r="B26" s="17">
        <f>SUM(B23:B25)</f>
        <v>2515</v>
      </c>
      <c r="C26" s="17">
        <f>SUM(C23:C25)</f>
        <v>2195</v>
      </c>
      <c r="D26" s="17">
        <f>SUM(D23:D25)</f>
        <v>1555</v>
      </c>
      <c r="E26" s="17">
        <f>SUM(E23:E25)</f>
        <v>1235</v>
      </c>
      <c r="F26" s="17">
        <f>SUM(B26:E26)</f>
        <v>7500</v>
      </c>
      <c r="G26" s="18">
        <f>SUM(G23:G25)</f>
        <v>1</v>
      </c>
    </row>
    <row r="27" spans="1:7" ht="20.149999999999999" customHeight="1" x14ac:dyDescent="0.3">
      <c r="A27" s="196"/>
      <c r="B27" s="197"/>
      <c r="C27" s="197"/>
      <c r="D27" s="197"/>
      <c r="E27" s="197"/>
      <c r="F27" s="197"/>
      <c r="G27" s="198"/>
    </row>
    <row r="28" spans="1:7" ht="20.149999999999999" customHeight="1" x14ac:dyDescent="0.3">
      <c r="A28" s="189" t="s">
        <v>51</v>
      </c>
      <c r="B28" s="190"/>
      <c r="C28" s="190"/>
      <c r="D28" s="190"/>
      <c r="E28" s="190"/>
      <c r="F28" s="190"/>
      <c r="G28" s="191"/>
    </row>
    <row r="29" spans="1:7" ht="20.149999999999999" customHeight="1" x14ac:dyDescent="0.3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194"/>
      <c r="G29" s="195"/>
    </row>
    <row r="30" spans="1:7" ht="20.149999999999999" customHeight="1" x14ac:dyDescent="0.3">
      <c r="A30" s="4" t="s">
        <v>5</v>
      </c>
      <c r="B30" s="16">
        <f>$B$7*$G$30</f>
        <v>1006</v>
      </c>
      <c r="C30" s="15">
        <f>$C$7*$G$30</f>
        <v>878</v>
      </c>
      <c r="D30" s="56">
        <f>$D$7*$G$30</f>
        <v>622</v>
      </c>
      <c r="E30" s="70">
        <f>$E$7*$G$30</f>
        <v>494</v>
      </c>
      <c r="F30" s="39" t="s">
        <v>94</v>
      </c>
      <c r="G30" s="35">
        <v>0.4</v>
      </c>
    </row>
    <row r="31" spans="1:7" ht="20.149999999999999" customHeight="1" x14ac:dyDescent="0.3">
      <c r="A31" s="4" t="s">
        <v>6</v>
      </c>
      <c r="B31" s="16">
        <f>$B$7*$G$31</f>
        <v>754.5</v>
      </c>
      <c r="C31" s="15">
        <f>$C$7*$G$31</f>
        <v>658.5</v>
      </c>
      <c r="D31" s="56">
        <f>$D$7*$G$31</f>
        <v>466.5</v>
      </c>
      <c r="E31" s="70">
        <f>$E$7*$G$31</f>
        <v>370.5</v>
      </c>
      <c r="F31" s="39" t="s">
        <v>94</v>
      </c>
      <c r="G31" s="35">
        <v>0.3</v>
      </c>
    </row>
    <row r="32" spans="1:7" ht="20.149999999999999" customHeight="1" x14ac:dyDescent="0.3">
      <c r="A32" s="4" t="s">
        <v>7</v>
      </c>
      <c r="B32" s="16">
        <f>$B$7*$G$32</f>
        <v>503</v>
      </c>
      <c r="C32" s="15">
        <f>$C$7*$G$32</f>
        <v>439</v>
      </c>
      <c r="D32" s="56">
        <f>$D$7*$G$32</f>
        <v>311</v>
      </c>
      <c r="E32" s="70">
        <f>$E$7*$G$32</f>
        <v>247</v>
      </c>
      <c r="F32" s="39" t="s">
        <v>94</v>
      </c>
      <c r="G32" s="35">
        <v>0.2</v>
      </c>
    </row>
    <row r="33" spans="1:7" ht="20.149999999999999" customHeight="1" x14ac:dyDescent="0.3">
      <c r="A33" s="4" t="s">
        <v>8</v>
      </c>
      <c r="B33" s="16">
        <f>$B$7*$G$33</f>
        <v>251.5</v>
      </c>
      <c r="C33" s="15">
        <f>$C$7*$G$33</f>
        <v>219.5</v>
      </c>
      <c r="D33" s="56">
        <f>$D$7*$G$33</f>
        <v>155.5</v>
      </c>
      <c r="E33" s="70">
        <f>$E$7*$G$33</f>
        <v>123.5</v>
      </c>
      <c r="F33" s="39" t="s">
        <v>94</v>
      </c>
      <c r="G33" s="35">
        <v>0.1</v>
      </c>
    </row>
    <row r="34" spans="1:7" ht="20.149999999999999" customHeight="1" x14ac:dyDescent="0.3">
      <c r="A34" s="4" t="s">
        <v>14</v>
      </c>
      <c r="B34" s="17">
        <f>SUM(B30:B33)</f>
        <v>2515</v>
      </c>
      <c r="C34" s="17">
        <f>SUM(C30:C33)</f>
        <v>2195</v>
      </c>
      <c r="D34" s="17">
        <f>SUM(D30:D33)</f>
        <v>1555</v>
      </c>
      <c r="E34" s="17">
        <f>SUM(E30:E33)</f>
        <v>1235</v>
      </c>
      <c r="F34" s="17">
        <f>SUM(B34:E34)</f>
        <v>7500</v>
      </c>
      <c r="G34" s="18">
        <f>SUM(G30:G33)</f>
        <v>0.99999999999999989</v>
      </c>
    </row>
    <row r="35" spans="1:7" ht="20.149999999999999" customHeight="1" x14ac:dyDescent="0.3">
      <c r="A35" s="196"/>
      <c r="B35" s="197"/>
      <c r="C35" s="197"/>
      <c r="D35" s="197"/>
      <c r="E35" s="197"/>
      <c r="F35" s="197"/>
      <c r="G35" s="198"/>
    </row>
    <row r="36" spans="1:7" ht="20.149999999999999" customHeight="1" x14ac:dyDescent="0.3">
      <c r="A36" s="189" t="s">
        <v>52</v>
      </c>
      <c r="B36" s="190"/>
      <c r="C36" s="190"/>
      <c r="D36" s="190"/>
      <c r="E36" s="190"/>
      <c r="F36" s="190"/>
      <c r="G36" s="191"/>
    </row>
    <row r="37" spans="1:7" ht="20.149999999999999" customHeight="1" x14ac:dyDescent="0.3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192"/>
      <c r="G37" s="193"/>
    </row>
    <row r="38" spans="1:7" ht="20.149999999999999" customHeight="1" x14ac:dyDescent="0.3">
      <c r="A38" s="4" t="s">
        <v>5</v>
      </c>
      <c r="B38" s="16">
        <f>$B$7*$G$38</f>
        <v>829.95</v>
      </c>
      <c r="C38" s="15">
        <f>$C$7*$G$38</f>
        <v>724.35</v>
      </c>
      <c r="D38" s="56">
        <f>$D$7*G38</f>
        <v>513.15</v>
      </c>
      <c r="E38" s="70">
        <f>$E$7*$G$38</f>
        <v>407.55</v>
      </c>
      <c r="F38" s="39" t="s">
        <v>94</v>
      </c>
      <c r="G38" s="35">
        <v>0.33</v>
      </c>
    </row>
    <row r="39" spans="1:7" ht="20.149999999999999" customHeight="1" x14ac:dyDescent="0.3">
      <c r="A39" s="4" t="s">
        <v>6</v>
      </c>
      <c r="B39" s="16">
        <f>$B$7*$G$39</f>
        <v>679.05000000000007</v>
      </c>
      <c r="C39" s="15">
        <f>$C$7*$G$39</f>
        <v>592.65000000000009</v>
      </c>
      <c r="D39" s="56">
        <f>$D$7*$G$39</f>
        <v>419.85</v>
      </c>
      <c r="E39" s="70">
        <f>$E$7*$G$39</f>
        <v>333.45000000000005</v>
      </c>
      <c r="F39" s="39" t="s">
        <v>94</v>
      </c>
      <c r="G39" s="35">
        <v>0.27</v>
      </c>
    </row>
    <row r="40" spans="1:7" ht="20.149999999999999" customHeight="1" x14ac:dyDescent="0.3">
      <c r="A40" s="4" t="s">
        <v>7</v>
      </c>
      <c r="B40" s="16">
        <f>$B$7*$G$40</f>
        <v>503</v>
      </c>
      <c r="C40" s="15">
        <f>$C$7*$G$40</f>
        <v>439</v>
      </c>
      <c r="D40" s="56">
        <f>$D$7*$G$40</f>
        <v>311</v>
      </c>
      <c r="E40" s="70">
        <f>$E$7*$G$40</f>
        <v>247</v>
      </c>
      <c r="F40" s="39" t="s">
        <v>94</v>
      </c>
      <c r="G40" s="35">
        <v>0.2</v>
      </c>
    </row>
    <row r="41" spans="1:7" ht="20.149999999999999" customHeight="1" x14ac:dyDescent="0.3">
      <c r="A41" s="4" t="s">
        <v>8</v>
      </c>
      <c r="B41" s="16">
        <f>$B$7*$G$41</f>
        <v>326.95</v>
      </c>
      <c r="C41" s="15">
        <f>$C$7*$G$41</f>
        <v>285.35000000000002</v>
      </c>
      <c r="D41" s="56">
        <f>$D$7*$G$41</f>
        <v>202.15</v>
      </c>
      <c r="E41" s="70">
        <f>$E$7*$G$41</f>
        <v>160.55000000000001</v>
      </c>
      <c r="F41" s="39" t="s">
        <v>94</v>
      </c>
      <c r="G41" s="35">
        <v>0.13</v>
      </c>
    </row>
    <row r="42" spans="1:7" ht="20.149999999999999" customHeight="1" x14ac:dyDescent="0.3">
      <c r="A42" s="4" t="s">
        <v>9</v>
      </c>
      <c r="B42" s="16">
        <f>$B$7*$G$42</f>
        <v>176.05</v>
      </c>
      <c r="C42" s="15">
        <f>$C$7*$G$42</f>
        <v>153.65</v>
      </c>
      <c r="D42" s="56">
        <f>$D$7*$G$42</f>
        <v>108.85000000000001</v>
      </c>
      <c r="E42" s="70">
        <f>$E$7*$G$42</f>
        <v>86.45</v>
      </c>
      <c r="F42" s="39" t="s">
        <v>94</v>
      </c>
      <c r="G42" s="35">
        <v>7.0000000000000007E-2</v>
      </c>
    </row>
    <row r="43" spans="1:7" ht="20.149999999999999" customHeight="1" x14ac:dyDescent="0.3">
      <c r="A43" s="4" t="s">
        <v>14</v>
      </c>
      <c r="B43" s="17">
        <f>SUM(B38:B42)</f>
        <v>2515</v>
      </c>
      <c r="C43" s="17">
        <f>SUM(C38:C42)</f>
        <v>2195</v>
      </c>
      <c r="D43" s="17">
        <f>SUM(D38:D42)</f>
        <v>1555</v>
      </c>
      <c r="E43" s="17">
        <f>SUM(E38:E42)</f>
        <v>1235</v>
      </c>
      <c r="F43" s="17">
        <f t="shared" ref="F43" si="1">SUM(B43:E43)</f>
        <v>7500</v>
      </c>
      <c r="G43" s="18">
        <f>SUM(G38:G42)</f>
        <v>1</v>
      </c>
    </row>
    <row r="44" spans="1:7" ht="20.149999999999999" customHeight="1" x14ac:dyDescent="0.3">
      <c r="A44" s="184"/>
      <c r="B44" s="185"/>
      <c r="C44" s="185"/>
      <c r="D44" s="185"/>
      <c r="E44" s="185"/>
      <c r="F44" s="185"/>
      <c r="G44" s="186"/>
    </row>
    <row r="45" spans="1:7" ht="20.149999999999999" customHeight="1" x14ac:dyDescent="0.3">
      <c r="A45" s="189" t="s">
        <v>53</v>
      </c>
      <c r="B45" s="190"/>
      <c r="C45" s="190"/>
      <c r="D45" s="190"/>
      <c r="E45" s="190"/>
      <c r="F45" s="190"/>
      <c r="G45" s="191"/>
    </row>
    <row r="46" spans="1:7" ht="20.149999999999999" customHeight="1" x14ac:dyDescent="0.3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192"/>
      <c r="G46" s="193"/>
    </row>
    <row r="47" spans="1:7" ht="20.149999999999999" customHeight="1" x14ac:dyDescent="0.3">
      <c r="A47" s="4" t="s">
        <v>5</v>
      </c>
      <c r="B47" s="16">
        <f>$B$7*$G$47</f>
        <v>729.34999999999991</v>
      </c>
      <c r="C47" s="15">
        <f>$C$7*$G$47</f>
        <v>636.54999999999995</v>
      </c>
      <c r="D47" s="56">
        <f>$D$7*$G$47</f>
        <v>450.95</v>
      </c>
      <c r="E47" s="70">
        <f>$E$7*$G$47</f>
        <v>358.15</v>
      </c>
      <c r="F47" s="39" t="s">
        <v>94</v>
      </c>
      <c r="G47" s="35">
        <v>0.28999999999999998</v>
      </c>
    </row>
    <row r="48" spans="1:7" ht="20.149999999999999" customHeight="1" x14ac:dyDescent="0.3">
      <c r="A48" s="4" t="s">
        <v>6</v>
      </c>
      <c r="B48" s="16">
        <f>$B$7*$G$48</f>
        <v>603.6</v>
      </c>
      <c r="C48" s="15">
        <f>$C$7*$G$48</f>
        <v>526.79999999999995</v>
      </c>
      <c r="D48" s="56">
        <f>$D$7*$G$48</f>
        <v>373.2</v>
      </c>
      <c r="E48" s="70">
        <f>$E$7*$G$48</f>
        <v>296.39999999999998</v>
      </c>
      <c r="F48" s="39" t="s">
        <v>94</v>
      </c>
      <c r="G48" s="35">
        <v>0.24</v>
      </c>
    </row>
    <row r="49" spans="1:7" ht="20.149999999999999" customHeight="1" x14ac:dyDescent="0.3">
      <c r="A49" s="4" t="s">
        <v>7</v>
      </c>
      <c r="B49" s="16">
        <f>$B$7*$G$49</f>
        <v>477.85</v>
      </c>
      <c r="C49" s="15">
        <f>$C$7*$G$49</f>
        <v>417.05</v>
      </c>
      <c r="D49" s="56">
        <f>$D$7*$G$49</f>
        <v>295.45</v>
      </c>
      <c r="E49" s="70">
        <f>$E$7*$G$49</f>
        <v>234.65</v>
      </c>
      <c r="F49" s="39" t="s">
        <v>94</v>
      </c>
      <c r="G49" s="35">
        <v>0.19</v>
      </c>
    </row>
    <row r="50" spans="1:7" ht="20.149999999999999" customHeight="1" x14ac:dyDescent="0.3">
      <c r="A50" s="4" t="s">
        <v>8</v>
      </c>
      <c r="B50" s="16">
        <f>$B$7*$G$50</f>
        <v>352.1</v>
      </c>
      <c r="C50" s="15">
        <f>$C$7*$G$50</f>
        <v>307.3</v>
      </c>
      <c r="D50" s="56">
        <f>$D$7*$G$50</f>
        <v>217.70000000000002</v>
      </c>
      <c r="E50" s="70">
        <f>$E$7*$G$50</f>
        <v>172.9</v>
      </c>
      <c r="F50" s="39" t="s">
        <v>94</v>
      </c>
      <c r="G50" s="35">
        <v>0.14000000000000001</v>
      </c>
    </row>
    <row r="51" spans="1:7" ht="20.149999999999999" customHeight="1" x14ac:dyDescent="0.3">
      <c r="A51" s="4" t="s">
        <v>9</v>
      </c>
      <c r="B51" s="16">
        <f>$B$7*$G$51</f>
        <v>226.35</v>
      </c>
      <c r="C51" s="15">
        <f>$C$7*$G$51</f>
        <v>197.54999999999998</v>
      </c>
      <c r="D51" s="56">
        <f>$D$7*$G$51</f>
        <v>139.94999999999999</v>
      </c>
      <c r="E51" s="70">
        <f>$E$7*$G$51</f>
        <v>111.14999999999999</v>
      </c>
      <c r="F51" s="39" t="s">
        <v>94</v>
      </c>
      <c r="G51" s="35">
        <v>0.09</v>
      </c>
    </row>
    <row r="52" spans="1:7" ht="20.149999999999999" customHeight="1" x14ac:dyDescent="0.3">
      <c r="A52" s="4" t="s">
        <v>10</v>
      </c>
      <c r="B52" s="16">
        <f>$B$7*$G$52</f>
        <v>125.75</v>
      </c>
      <c r="C52" s="15">
        <f>$C$7*$G$52</f>
        <v>109.75</v>
      </c>
      <c r="D52" s="56">
        <f>$D$7*$G$52</f>
        <v>77.75</v>
      </c>
      <c r="E52" s="70">
        <f>$E$7*$G$52</f>
        <v>61.75</v>
      </c>
      <c r="F52" s="39" t="s">
        <v>94</v>
      </c>
      <c r="G52" s="35">
        <v>0.05</v>
      </c>
    </row>
    <row r="53" spans="1:7" ht="20.149999999999999" customHeight="1" x14ac:dyDescent="0.3">
      <c r="A53" s="4" t="s">
        <v>14</v>
      </c>
      <c r="B53" s="17">
        <f>SUM(B47:B52)</f>
        <v>2514.9999999999995</v>
      </c>
      <c r="C53" s="17">
        <f>SUM(C47:C52)</f>
        <v>2195</v>
      </c>
      <c r="D53" s="17">
        <f>SUM(D47:D52)</f>
        <v>1555</v>
      </c>
      <c r="E53" s="17">
        <f>SUM(E47:E52)</f>
        <v>1235</v>
      </c>
      <c r="F53" s="17">
        <f t="shared" ref="F53" si="2">SUM(B53:E53)</f>
        <v>7500</v>
      </c>
      <c r="G53" s="6">
        <f>SUM(G47:G52)</f>
        <v>1</v>
      </c>
    </row>
    <row r="54" spans="1:7" ht="20.149999999999999" customHeight="1" x14ac:dyDescent="0.3">
      <c r="A54" s="184"/>
      <c r="B54" s="185"/>
      <c r="C54" s="185"/>
      <c r="D54" s="185"/>
      <c r="E54" s="185"/>
      <c r="F54" s="185"/>
      <c r="G54" s="186"/>
    </row>
    <row r="55" spans="1:7" ht="20.149999999999999" customHeight="1" x14ac:dyDescent="0.3">
      <c r="A55" s="189" t="s">
        <v>54</v>
      </c>
      <c r="B55" s="190"/>
      <c r="C55" s="190"/>
      <c r="D55" s="190"/>
      <c r="E55" s="190"/>
      <c r="F55" s="190"/>
      <c r="G55" s="191"/>
    </row>
    <row r="56" spans="1:7" ht="20.149999999999999" customHeight="1" x14ac:dyDescent="0.3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192"/>
      <c r="G56" s="193"/>
    </row>
    <row r="57" spans="1:7" ht="20.149999999999999" customHeight="1" x14ac:dyDescent="0.3">
      <c r="A57" s="4" t="s">
        <v>5</v>
      </c>
      <c r="B57" s="16">
        <f>$B$7*$G$57</f>
        <v>603.6</v>
      </c>
      <c r="C57" s="15">
        <f>$C$7*$G$57</f>
        <v>526.79999999999995</v>
      </c>
      <c r="D57" s="56">
        <f>$D$7*$G$57</f>
        <v>373.2</v>
      </c>
      <c r="E57" s="70">
        <f>$E$7*$G$57</f>
        <v>296.39999999999998</v>
      </c>
      <c r="F57" s="39" t="s">
        <v>94</v>
      </c>
      <c r="G57" s="35">
        <v>0.24</v>
      </c>
    </row>
    <row r="58" spans="1:7" ht="20.149999999999999" customHeight="1" x14ac:dyDescent="0.3">
      <c r="A58" s="4" t="s">
        <v>6</v>
      </c>
      <c r="B58" s="16">
        <f>$B$7*$G$58</f>
        <v>503</v>
      </c>
      <c r="C58" s="15">
        <f>$C$7*$G$58</f>
        <v>439</v>
      </c>
      <c r="D58" s="56">
        <f>$D$7*$G$58</f>
        <v>311</v>
      </c>
      <c r="E58" s="70">
        <f>$E$7*$G$58</f>
        <v>247</v>
      </c>
      <c r="F58" s="39" t="s">
        <v>94</v>
      </c>
      <c r="G58" s="35">
        <v>0.2</v>
      </c>
    </row>
    <row r="59" spans="1:7" ht="20.149999999999999" customHeight="1" x14ac:dyDescent="0.3">
      <c r="A59" s="4" t="s">
        <v>7</v>
      </c>
      <c r="B59" s="16">
        <f>$B$7*$G$59</f>
        <v>427.55</v>
      </c>
      <c r="C59" s="15">
        <f>$C$7*$G$59</f>
        <v>373.15000000000003</v>
      </c>
      <c r="D59" s="56">
        <f>$D$7*$G$59</f>
        <v>264.35000000000002</v>
      </c>
      <c r="E59" s="70">
        <f>$E$7*$G$59</f>
        <v>209.95000000000002</v>
      </c>
      <c r="F59" s="39" t="s">
        <v>94</v>
      </c>
      <c r="G59" s="35">
        <v>0.17</v>
      </c>
    </row>
    <row r="60" spans="1:7" ht="20.149999999999999" customHeight="1" x14ac:dyDescent="0.3">
      <c r="A60" s="4" t="s">
        <v>8</v>
      </c>
      <c r="B60" s="16">
        <f>$B$7*$G$60</f>
        <v>326.95</v>
      </c>
      <c r="C60" s="15">
        <f>$C$7*$G$60</f>
        <v>285.35000000000002</v>
      </c>
      <c r="D60" s="56">
        <f>$D$7*$G$60</f>
        <v>202.15</v>
      </c>
      <c r="E60" s="70">
        <f>$E$7*$G$60</f>
        <v>160.55000000000001</v>
      </c>
      <c r="F60" s="39" t="s">
        <v>94</v>
      </c>
      <c r="G60" s="35">
        <v>0.13</v>
      </c>
    </row>
    <row r="61" spans="1:7" ht="20.149999999999999" customHeight="1" x14ac:dyDescent="0.3">
      <c r="A61" s="4" t="s">
        <v>9</v>
      </c>
      <c r="B61" s="16">
        <f>$B$7*$G$61</f>
        <v>251.5</v>
      </c>
      <c r="C61" s="15">
        <f>$C$7*$G$61</f>
        <v>219.5</v>
      </c>
      <c r="D61" s="56">
        <f>$D$7*$G$61</f>
        <v>155.5</v>
      </c>
      <c r="E61" s="70">
        <f>$E$7*$G$61</f>
        <v>123.5</v>
      </c>
      <c r="F61" s="39" t="s">
        <v>94</v>
      </c>
      <c r="G61" s="35">
        <v>0.1</v>
      </c>
    </row>
    <row r="62" spans="1:7" ht="20.149999999999999" customHeight="1" x14ac:dyDescent="0.3">
      <c r="A62" s="4" t="s">
        <v>10</v>
      </c>
      <c r="B62" s="16">
        <f>$B$7*$G$62</f>
        <v>176.05</v>
      </c>
      <c r="C62" s="15">
        <f>$C$7*$G$62</f>
        <v>153.65</v>
      </c>
      <c r="D62" s="56">
        <f>$D$7*$G$62</f>
        <v>108.85000000000001</v>
      </c>
      <c r="E62" s="70">
        <f>$E$7*$G$62</f>
        <v>86.45</v>
      </c>
      <c r="F62" s="39" t="s">
        <v>94</v>
      </c>
      <c r="G62" s="35">
        <v>7.0000000000000007E-2</v>
      </c>
    </row>
    <row r="63" spans="1:7" ht="20.149999999999999" customHeight="1" x14ac:dyDescent="0.3">
      <c r="A63" s="4" t="s">
        <v>13</v>
      </c>
      <c r="B63" s="16">
        <f>$B$7*$G$63</f>
        <v>125.75</v>
      </c>
      <c r="C63" s="15">
        <f>$C$7*$G$63</f>
        <v>109.75</v>
      </c>
      <c r="D63" s="56">
        <f>$D$7*$G$63</f>
        <v>77.75</v>
      </c>
      <c r="E63" s="70">
        <f>$E$7*$G$63</f>
        <v>61.75</v>
      </c>
      <c r="F63" s="39" t="s">
        <v>94</v>
      </c>
      <c r="G63" s="35">
        <v>0.05</v>
      </c>
    </row>
    <row r="64" spans="1:7" ht="20.149999999999999" customHeight="1" x14ac:dyDescent="0.3">
      <c r="A64" s="4" t="s">
        <v>12</v>
      </c>
      <c r="B64" s="16">
        <f>$B$7*$G$64</f>
        <v>100.60000000000001</v>
      </c>
      <c r="C64" s="15">
        <f>$C$7*$G$64</f>
        <v>87.8</v>
      </c>
      <c r="D64" s="56">
        <f>$D$7*$G$64</f>
        <v>62.2</v>
      </c>
      <c r="E64" s="70">
        <f>$E$7*$G$64</f>
        <v>49.4</v>
      </c>
      <c r="F64" s="39" t="s">
        <v>94</v>
      </c>
      <c r="G64" s="35">
        <v>0.04</v>
      </c>
    </row>
    <row r="65" spans="1:9" ht="20.149999999999999" customHeight="1" x14ac:dyDescent="0.3">
      <c r="A65" s="4" t="s">
        <v>14</v>
      </c>
      <c r="B65" s="17">
        <f>SUM(B57:B64)</f>
        <v>2515</v>
      </c>
      <c r="C65" s="17">
        <f>SUM(C57:C64)</f>
        <v>2195.0000000000005</v>
      </c>
      <c r="D65" s="17">
        <f>SUM(D57:D64)</f>
        <v>1555</v>
      </c>
      <c r="E65" s="17">
        <f>SUM(E57:E64)</f>
        <v>1235.0000000000002</v>
      </c>
      <c r="F65" s="17">
        <f t="shared" ref="F65" si="3">SUM(B65:E65)</f>
        <v>7500</v>
      </c>
      <c r="G65" s="18">
        <f>SUM(G57:G64)</f>
        <v>1</v>
      </c>
    </row>
    <row r="66" spans="1:9" ht="20.149999999999999" customHeight="1" x14ac:dyDescent="0.3">
      <c r="A66" s="184"/>
      <c r="B66" s="185"/>
      <c r="C66" s="185"/>
      <c r="D66" s="185"/>
      <c r="E66" s="185"/>
      <c r="F66" s="185"/>
      <c r="G66" s="186"/>
    </row>
    <row r="67" spans="1:9" ht="20.149999999999999" customHeight="1" x14ac:dyDescent="0.3">
      <c r="A67" s="189" t="s">
        <v>55</v>
      </c>
      <c r="B67" s="190"/>
      <c r="C67" s="190"/>
      <c r="D67" s="190"/>
      <c r="E67" s="190"/>
      <c r="F67" s="190"/>
      <c r="G67" s="191"/>
      <c r="H67" s="13"/>
      <c r="I67" s="13"/>
    </row>
    <row r="68" spans="1:9" ht="20.149999999999999" customHeight="1" x14ac:dyDescent="0.3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194"/>
      <c r="G68" s="195"/>
      <c r="H68" s="13"/>
      <c r="I68" s="13"/>
    </row>
    <row r="69" spans="1:9" ht="20.149999999999999" customHeight="1" x14ac:dyDescent="0.3">
      <c r="A69" s="4" t="s">
        <v>5</v>
      </c>
      <c r="B69" s="16">
        <f>$B$7*$G$69</f>
        <v>528.15</v>
      </c>
      <c r="C69" s="15">
        <f>$C$7*$G$69</f>
        <v>460.95</v>
      </c>
      <c r="D69" s="56">
        <f>$D$7*$G$69</f>
        <v>326.55</v>
      </c>
      <c r="E69" s="70">
        <f>$E$7*$G$69</f>
        <v>259.34999999999997</v>
      </c>
      <c r="F69" s="39" t="s">
        <v>94</v>
      </c>
      <c r="G69" s="35">
        <v>0.21</v>
      </c>
    </row>
    <row r="70" spans="1:9" ht="20.149999999999999" customHeight="1" x14ac:dyDescent="0.3">
      <c r="A70" s="4" t="s">
        <v>6</v>
      </c>
      <c r="B70" s="16">
        <f>$B$7*$G$70</f>
        <v>452.7</v>
      </c>
      <c r="C70" s="15">
        <f>$C$7*$G$70</f>
        <v>395.09999999999997</v>
      </c>
      <c r="D70" s="56">
        <f>$D$7*$G$70</f>
        <v>279.89999999999998</v>
      </c>
      <c r="E70" s="70">
        <f>$E$7*$G$70</f>
        <v>222.29999999999998</v>
      </c>
      <c r="F70" s="39" t="s">
        <v>94</v>
      </c>
      <c r="G70" s="35">
        <v>0.18</v>
      </c>
    </row>
    <row r="71" spans="1:9" ht="20.149999999999999" customHeight="1" x14ac:dyDescent="0.3">
      <c r="A71" s="4" t="s">
        <v>7</v>
      </c>
      <c r="B71" s="16">
        <f>$B$7*$G$71</f>
        <v>377.25</v>
      </c>
      <c r="C71" s="15">
        <f>$C$7*$G$71</f>
        <v>329.25</v>
      </c>
      <c r="D71" s="56">
        <f>$D$7*$G$71</f>
        <v>233.25</v>
      </c>
      <c r="E71" s="70">
        <f>$E$7*$G$71</f>
        <v>185.25</v>
      </c>
      <c r="F71" s="39" t="s">
        <v>94</v>
      </c>
      <c r="G71" s="35">
        <v>0.15</v>
      </c>
    </row>
    <row r="72" spans="1:9" ht="20.149999999999999" customHeight="1" x14ac:dyDescent="0.3">
      <c r="A72" s="4" t="s">
        <v>8</v>
      </c>
      <c r="B72" s="16">
        <f>$B$7*$G$72</f>
        <v>301.8</v>
      </c>
      <c r="C72" s="15">
        <f>$C$7*$G$72</f>
        <v>263.39999999999998</v>
      </c>
      <c r="D72" s="56">
        <f>$D$7*$G$72</f>
        <v>186.6</v>
      </c>
      <c r="E72" s="70">
        <f>$E$7*$G$72</f>
        <v>148.19999999999999</v>
      </c>
      <c r="F72" s="39" t="s">
        <v>94</v>
      </c>
      <c r="G72" s="35">
        <v>0.12</v>
      </c>
    </row>
    <row r="73" spans="1:9" ht="20.149999999999999" customHeight="1" x14ac:dyDescent="0.3">
      <c r="A73" s="4" t="s">
        <v>9</v>
      </c>
      <c r="B73" s="16">
        <f>$B$7*$G$73</f>
        <v>226.35</v>
      </c>
      <c r="C73" s="15">
        <f>$C$7*$G$73</f>
        <v>197.54999999999998</v>
      </c>
      <c r="D73" s="56">
        <f>$D$7*$G$73</f>
        <v>139.94999999999999</v>
      </c>
      <c r="E73" s="70">
        <f>$E$7*$G$73</f>
        <v>111.14999999999999</v>
      </c>
      <c r="F73" s="39" t="s">
        <v>94</v>
      </c>
      <c r="G73" s="35">
        <v>0.09</v>
      </c>
    </row>
    <row r="74" spans="1:9" ht="20.149999999999999" customHeight="1" x14ac:dyDescent="0.3">
      <c r="A74" s="4" t="s">
        <v>10</v>
      </c>
      <c r="B74" s="16">
        <f>$B$7*$G$74</f>
        <v>176.05</v>
      </c>
      <c r="C74" s="15">
        <f>$C$7*$G$74</f>
        <v>153.65</v>
      </c>
      <c r="D74" s="56">
        <f>$D$7*$G$74</f>
        <v>108.85000000000001</v>
      </c>
      <c r="E74" s="70">
        <f>$E$7*$G$74</f>
        <v>86.45</v>
      </c>
      <c r="F74" s="39" t="s">
        <v>94</v>
      </c>
      <c r="G74" s="35">
        <v>7.0000000000000007E-2</v>
      </c>
    </row>
    <row r="75" spans="1:9" ht="20.149999999999999" customHeight="1" x14ac:dyDescent="0.3">
      <c r="A75" s="4" t="s">
        <v>13</v>
      </c>
      <c r="B75" s="16">
        <f>$B$7*$G$75</f>
        <v>150.9</v>
      </c>
      <c r="C75" s="15">
        <f>$C$7*$G$75</f>
        <v>131.69999999999999</v>
      </c>
      <c r="D75" s="56">
        <f>$D$7*$G$75</f>
        <v>93.3</v>
      </c>
      <c r="E75" s="70">
        <f>$E$7*$G$75</f>
        <v>74.099999999999994</v>
      </c>
      <c r="F75" s="39" t="s">
        <v>94</v>
      </c>
      <c r="G75" s="35">
        <v>0.06</v>
      </c>
    </row>
    <row r="76" spans="1:9" ht="20.149999999999999" customHeight="1" x14ac:dyDescent="0.3">
      <c r="A76" s="4" t="s">
        <v>12</v>
      </c>
      <c r="B76" s="16">
        <f>$B$7*$G$76</f>
        <v>125.75</v>
      </c>
      <c r="C76" s="15">
        <f>$C$7*$G$76</f>
        <v>109.75</v>
      </c>
      <c r="D76" s="56">
        <f>$D$7*$G$76</f>
        <v>77.75</v>
      </c>
      <c r="E76" s="70">
        <f>$E$7*$G$76</f>
        <v>61.75</v>
      </c>
      <c r="F76" s="39" t="s">
        <v>94</v>
      </c>
      <c r="G76" s="35">
        <v>0.05</v>
      </c>
    </row>
    <row r="77" spans="1:9" ht="20.149999999999999" customHeight="1" x14ac:dyDescent="0.3">
      <c r="A77" s="4" t="s">
        <v>41</v>
      </c>
      <c r="B77" s="16">
        <f>$B$7*$G$77</f>
        <v>100.60000000000001</v>
      </c>
      <c r="C77" s="15">
        <f>$C$7*$G$77</f>
        <v>87.8</v>
      </c>
      <c r="D77" s="56">
        <f>$D$7*$G$77</f>
        <v>62.2</v>
      </c>
      <c r="E77" s="70">
        <f>$E$7*$G$77</f>
        <v>49.4</v>
      </c>
      <c r="F77" s="39" t="s">
        <v>94</v>
      </c>
      <c r="G77" s="35">
        <v>0.04</v>
      </c>
    </row>
    <row r="78" spans="1:9" ht="20.149999999999999" customHeight="1" x14ac:dyDescent="0.3">
      <c r="A78" s="4" t="s">
        <v>40</v>
      </c>
      <c r="B78" s="16">
        <f>$B$7*$G$78</f>
        <v>75.45</v>
      </c>
      <c r="C78" s="15">
        <f>$C$7*$G$78</f>
        <v>65.849999999999994</v>
      </c>
      <c r="D78" s="56">
        <f>$D$7*$G$78</f>
        <v>46.65</v>
      </c>
      <c r="E78" s="70">
        <f>$E$7*$G$78</f>
        <v>37.049999999999997</v>
      </c>
      <c r="F78" s="39" t="s">
        <v>94</v>
      </c>
      <c r="G78" s="35">
        <v>0.03</v>
      </c>
    </row>
    <row r="79" spans="1:9" ht="20.149999999999999" customHeight="1" x14ac:dyDescent="0.3">
      <c r="A79" s="4" t="s">
        <v>14</v>
      </c>
      <c r="B79" s="17">
        <f>SUM(B69:B78)</f>
        <v>2514.9999999999995</v>
      </c>
      <c r="C79" s="17">
        <f>SUM(C69:C78)</f>
        <v>2195</v>
      </c>
      <c r="D79" s="17">
        <f>SUM(D69:D78)</f>
        <v>1555</v>
      </c>
      <c r="E79" s="17">
        <f>SUM(E69:E78)</f>
        <v>1235</v>
      </c>
      <c r="F79" s="17">
        <f>B79+C79+D79+E79</f>
        <v>7500</v>
      </c>
      <c r="G79" s="71">
        <f>SUM(G69:G78)</f>
        <v>1.0000000000000002</v>
      </c>
    </row>
    <row r="80" spans="1:9" ht="20.149999999999999" customHeight="1" x14ac:dyDescent="0.3">
      <c r="A80" s="184"/>
      <c r="B80" s="185"/>
      <c r="C80" s="185"/>
      <c r="D80" s="185"/>
      <c r="E80" s="185"/>
      <c r="F80" s="185"/>
      <c r="G80" s="186"/>
    </row>
    <row r="81" spans="1:7" ht="20.149999999999999" customHeight="1" x14ac:dyDescent="0.3">
      <c r="A81" s="189" t="s">
        <v>80</v>
      </c>
      <c r="B81" s="190"/>
      <c r="C81" s="190"/>
      <c r="D81" s="190"/>
      <c r="E81" s="190"/>
      <c r="F81" s="190"/>
      <c r="G81" s="191"/>
    </row>
    <row r="82" spans="1:7" ht="20.149999999999999" customHeight="1" x14ac:dyDescent="0.3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192"/>
      <c r="G82" s="193"/>
    </row>
    <row r="83" spans="1:7" ht="20.149999999999999" customHeight="1" x14ac:dyDescent="0.3">
      <c r="A83" s="4" t="s">
        <v>5</v>
      </c>
      <c r="B83" s="16">
        <f>$B$7*$G$83</f>
        <v>477.85</v>
      </c>
      <c r="C83" s="15">
        <f>$C$7*$G$83</f>
        <v>417.05</v>
      </c>
      <c r="D83" s="56">
        <f>$D$7*$G$83</f>
        <v>295.45</v>
      </c>
      <c r="E83" s="70">
        <f>$E$7*$G$83</f>
        <v>234.65</v>
      </c>
      <c r="F83" s="39" t="s">
        <v>94</v>
      </c>
      <c r="G83" s="35">
        <v>0.19</v>
      </c>
    </row>
    <row r="84" spans="1:7" ht="20.149999999999999" customHeight="1" x14ac:dyDescent="0.3">
      <c r="A84" s="4" t="s">
        <v>6</v>
      </c>
      <c r="B84" s="16">
        <f>$B$7*$G$84</f>
        <v>377.25</v>
      </c>
      <c r="C84" s="15">
        <f>$C$7*$G$84</f>
        <v>329.25</v>
      </c>
      <c r="D84" s="56">
        <f>$D$7*$G$84</f>
        <v>233.25</v>
      </c>
      <c r="E84" s="70">
        <f>$E$7*$G$84</f>
        <v>185.25</v>
      </c>
      <c r="F84" s="39" t="s">
        <v>94</v>
      </c>
      <c r="G84" s="35">
        <v>0.15</v>
      </c>
    </row>
    <row r="85" spans="1:7" ht="20.149999999999999" customHeight="1" x14ac:dyDescent="0.3">
      <c r="A85" s="4" t="s">
        <v>7</v>
      </c>
      <c r="B85" s="16">
        <f>$B$7*$G$85</f>
        <v>301.8</v>
      </c>
      <c r="C85" s="15">
        <f>$C$7*$G$85</f>
        <v>263.39999999999998</v>
      </c>
      <c r="D85" s="56">
        <f>$D$7*$G$85</f>
        <v>186.6</v>
      </c>
      <c r="E85" s="70">
        <f>$E$7*$G$85</f>
        <v>148.19999999999999</v>
      </c>
      <c r="F85" s="39" t="s">
        <v>94</v>
      </c>
      <c r="G85" s="35">
        <v>0.12</v>
      </c>
    </row>
    <row r="86" spans="1:7" ht="20.149999999999999" customHeight="1" x14ac:dyDescent="0.3">
      <c r="A86" s="4" t="s">
        <v>8</v>
      </c>
      <c r="B86" s="16">
        <f>$B$7*$G$86</f>
        <v>251.5</v>
      </c>
      <c r="C86" s="15">
        <f>$C$7*$G$86</f>
        <v>219.5</v>
      </c>
      <c r="D86" s="56">
        <f>$D$7*$G$86</f>
        <v>155.5</v>
      </c>
      <c r="E86" s="70">
        <f>$E$7*$G$86</f>
        <v>123.5</v>
      </c>
      <c r="F86" s="39" t="s">
        <v>94</v>
      </c>
      <c r="G86" s="35">
        <v>0.1</v>
      </c>
    </row>
    <row r="87" spans="1:7" ht="20.149999999999999" customHeight="1" x14ac:dyDescent="0.3">
      <c r="A87" s="4" t="s">
        <v>9</v>
      </c>
      <c r="B87" s="16">
        <f>$B$7*$G$87</f>
        <v>226.35</v>
      </c>
      <c r="C87" s="15">
        <f>$C$7*$G$87</f>
        <v>197.54999999999998</v>
      </c>
      <c r="D87" s="56">
        <f>$D$7*$G$87</f>
        <v>139.94999999999999</v>
      </c>
      <c r="E87" s="70">
        <f>$E$7*$G$87</f>
        <v>111.14999999999999</v>
      </c>
      <c r="F87" s="39" t="s">
        <v>94</v>
      </c>
      <c r="G87" s="35">
        <v>0.09</v>
      </c>
    </row>
    <row r="88" spans="1:7" ht="20.149999999999999" customHeight="1" x14ac:dyDescent="0.3">
      <c r="A88" s="4" t="s">
        <v>10</v>
      </c>
      <c r="B88" s="16">
        <f>$B$7*$G$88</f>
        <v>201.20000000000002</v>
      </c>
      <c r="C88" s="15">
        <f>$C$7*$G$88</f>
        <v>175.6</v>
      </c>
      <c r="D88" s="56">
        <f>$D$7*$G$88</f>
        <v>124.4</v>
      </c>
      <c r="E88" s="70">
        <f>$E$7*$G$88</f>
        <v>98.8</v>
      </c>
      <c r="F88" s="39" t="s">
        <v>94</v>
      </c>
      <c r="G88" s="35">
        <v>0.08</v>
      </c>
    </row>
    <row r="89" spans="1:7" ht="20.149999999999999" customHeight="1" x14ac:dyDescent="0.3">
      <c r="A89" s="4" t="s">
        <v>13</v>
      </c>
      <c r="B89" s="16">
        <f>$B$7*$G$89</f>
        <v>176.05</v>
      </c>
      <c r="C89" s="15">
        <f>$C$7*$G$89</f>
        <v>153.65</v>
      </c>
      <c r="D89" s="56">
        <f>$D$7*$G$89</f>
        <v>108.85000000000001</v>
      </c>
      <c r="E89" s="70">
        <f>$E$7*$G$89</f>
        <v>86.45</v>
      </c>
      <c r="F89" s="39" t="s">
        <v>94</v>
      </c>
      <c r="G89" s="35">
        <v>7.0000000000000007E-2</v>
      </c>
    </row>
    <row r="90" spans="1:7" ht="20.149999999999999" customHeight="1" x14ac:dyDescent="0.3">
      <c r="A90" s="4" t="s">
        <v>12</v>
      </c>
      <c r="B90" s="16">
        <f>$B$7*$G$90</f>
        <v>150.9</v>
      </c>
      <c r="C90" s="15">
        <f>$C$7*$G$90</f>
        <v>131.69999999999999</v>
      </c>
      <c r="D90" s="56">
        <f>$D$7*$G$90</f>
        <v>93.3</v>
      </c>
      <c r="E90" s="70">
        <f>$E$7*$G$90</f>
        <v>74.099999999999994</v>
      </c>
      <c r="F90" s="39" t="s">
        <v>94</v>
      </c>
      <c r="G90" s="35">
        <v>0.06</v>
      </c>
    </row>
    <row r="91" spans="1:7" ht="20.149999999999999" customHeight="1" x14ac:dyDescent="0.3">
      <c r="A91" s="4" t="s">
        <v>41</v>
      </c>
      <c r="B91" s="16">
        <f>$B$7*$G$91</f>
        <v>125.75</v>
      </c>
      <c r="C91" s="15">
        <f>$C$7*$G$91</f>
        <v>109.75</v>
      </c>
      <c r="D91" s="56">
        <f>$D$7*$G$91</f>
        <v>77.75</v>
      </c>
      <c r="E91" s="70">
        <f>$E$7*$G$91</f>
        <v>61.75</v>
      </c>
      <c r="F91" s="39" t="s">
        <v>94</v>
      </c>
      <c r="G91" s="35">
        <v>0.05</v>
      </c>
    </row>
    <row r="92" spans="1:7" ht="20.149999999999999" customHeight="1" x14ac:dyDescent="0.3">
      <c r="A92" s="4" t="s">
        <v>40</v>
      </c>
      <c r="B92" s="16">
        <f>$B$7*$G$92</f>
        <v>100.60000000000001</v>
      </c>
      <c r="C92" s="15">
        <f>$C$7*$G$92</f>
        <v>87.8</v>
      </c>
      <c r="D92" s="56">
        <f>$D$7*$G$92</f>
        <v>62.2</v>
      </c>
      <c r="E92" s="70">
        <f>$E$7*$G$92</f>
        <v>49.4</v>
      </c>
      <c r="F92" s="39" t="s">
        <v>94</v>
      </c>
      <c r="G92" s="35">
        <v>0.04</v>
      </c>
    </row>
    <row r="93" spans="1:7" ht="20.149999999999999" customHeight="1" x14ac:dyDescent="0.3">
      <c r="A93" s="4" t="s">
        <v>39</v>
      </c>
      <c r="B93" s="16">
        <f>$B$7*$G$93</f>
        <v>75.45</v>
      </c>
      <c r="C93" s="15">
        <f>$C$7*$G$93</f>
        <v>65.849999999999994</v>
      </c>
      <c r="D93" s="56">
        <f>$D$7*$G$93</f>
        <v>46.65</v>
      </c>
      <c r="E93" s="70">
        <f>$E$7*$G$93</f>
        <v>37.049999999999997</v>
      </c>
      <c r="F93" s="39" t="s">
        <v>94</v>
      </c>
      <c r="G93" s="35">
        <v>0.03</v>
      </c>
    </row>
    <row r="94" spans="1:7" ht="20.149999999999999" customHeight="1" x14ac:dyDescent="0.3">
      <c r="A94" s="4" t="s">
        <v>58</v>
      </c>
      <c r="B94" s="16">
        <f>$B$7*$G$94</f>
        <v>50.300000000000004</v>
      </c>
      <c r="C94" s="15">
        <f>$C$7*$G$94</f>
        <v>43.9</v>
      </c>
      <c r="D94" s="56">
        <f>$D$7*$G$94</f>
        <v>31.1</v>
      </c>
      <c r="E94" s="70">
        <f>$E$7*$G$94</f>
        <v>24.7</v>
      </c>
      <c r="F94" s="39" t="s">
        <v>94</v>
      </c>
      <c r="G94" s="35">
        <v>0.02</v>
      </c>
    </row>
    <row r="95" spans="1:7" ht="20.149999999999999" customHeight="1" x14ac:dyDescent="0.3">
      <c r="A95" s="4" t="s">
        <v>14</v>
      </c>
      <c r="B95" s="17">
        <f>SUM(B83:B94)</f>
        <v>2515</v>
      </c>
      <c r="C95" s="17">
        <f t="shared" ref="C95:E95" si="4">SUM(C83:C94)</f>
        <v>2195</v>
      </c>
      <c r="D95" s="17">
        <f t="shared" si="4"/>
        <v>1555</v>
      </c>
      <c r="E95" s="17">
        <f t="shared" si="4"/>
        <v>1235</v>
      </c>
      <c r="F95" s="17">
        <f>B95+C95+D95+E95</f>
        <v>7500</v>
      </c>
      <c r="G95" s="18">
        <f>SUM(G83:G94)</f>
        <v>1</v>
      </c>
    </row>
    <row r="96" spans="1:7" ht="20.149999999999999" customHeight="1" x14ac:dyDescent="0.3">
      <c r="A96" s="184"/>
      <c r="B96" s="185"/>
      <c r="C96" s="185"/>
      <c r="D96" s="185"/>
      <c r="E96" s="185"/>
      <c r="F96" s="185"/>
      <c r="G96" s="186"/>
    </row>
    <row r="97" spans="1:7" ht="20.149999999999999" customHeight="1" x14ac:dyDescent="0.3">
      <c r="A97" s="189" t="s">
        <v>81</v>
      </c>
      <c r="B97" s="190"/>
      <c r="C97" s="190"/>
      <c r="D97" s="190"/>
      <c r="E97" s="190"/>
      <c r="F97" s="190"/>
      <c r="G97" s="191"/>
    </row>
    <row r="98" spans="1:7" ht="20.149999999999999" customHeight="1" x14ac:dyDescent="0.3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192"/>
      <c r="G98" s="193"/>
    </row>
    <row r="99" spans="1:7" ht="20.149999999999999" customHeight="1" x14ac:dyDescent="0.3">
      <c r="A99" s="4" t="s">
        <v>5</v>
      </c>
      <c r="B99" s="49">
        <f>$B$7*$G$99</f>
        <v>452.7</v>
      </c>
      <c r="C99" s="15">
        <f>$C$7*$G$99</f>
        <v>395.09999999999997</v>
      </c>
      <c r="D99" s="56">
        <f>$D$7*$G$99</f>
        <v>279.89999999999998</v>
      </c>
      <c r="E99" s="70">
        <f>$E$7*$G$99</f>
        <v>222.29999999999998</v>
      </c>
      <c r="F99" s="39" t="s">
        <v>94</v>
      </c>
      <c r="G99" s="35">
        <v>0.18</v>
      </c>
    </row>
    <row r="100" spans="1:7" ht="20.149999999999999" customHeight="1" x14ac:dyDescent="0.3">
      <c r="A100" s="4" t="s">
        <v>6</v>
      </c>
      <c r="B100" s="49">
        <f>$B$7*$G$100</f>
        <v>377.25</v>
      </c>
      <c r="C100" s="15">
        <f>$C$7*$G$100</f>
        <v>329.25</v>
      </c>
      <c r="D100" s="56">
        <f>$D$7*$G$100</f>
        <v>233.25</v>
      </c>
      <c r="E100" s="70">
        <f>$E$7*$G$100</f>
        <v>185.25</v>
      </c>
      <c r="F100" s="39" t="s">
        <v>94</v>
      </c>
      <c r="G100" s="35">
        <v>0.15</v>
      </c>
    </row>
    <row r="101" spans="1:7" ht="20.149999999999999" customHeight="1" x14ac:dyDescent="0.3">
      <c r="A101" s="4" t="s">
        <v>7</v>
      </c>
      <c r="B101" s="49">
        <f>$B$7*$G$101</f>
        <v>301.8</v>
      </c>
      <c r="C101" s="15">
        <f>$C$7*$G$101</f>
        <v>263.39999999999998</v>
      </c>
      <c r="D101" s="56">
        <f>$D$7*$G$101</f>
        <v>186.6</v>
      </c>
      <c r="E101" s="70">
        <f>$E$7*$G$101</f>
        <v>148.19999999999999</v>
      </c>
      <c r="F101" s="39" t="s">
        <v>94</v>
      </c>
      <c r="G101" s="35">
        <v>0.12</v>
      </c>
    </row>
    <row r="102" spans="1:7" ht="20.149999999999999" customHeight="1" x14ac:dyDescent="0.3">
      <c r="A102" s="4" t="s">
        <v>8</v>
      </c>
      <c r="B102" s="49">
        <f>$B$7*$G$102</f>
        <v>251.5</v>
      </c>
      <c r="C102" s="15">
        <f>$C$7*$G$102</f>
        <v>219.5</v>
      </c>
      <c r="D102" s="56">
        <f>$D$7*$G$102</f>
        <v>155.5</v>
      </c>
      <c r="E102" s="70">
        <f>$E$7*$G$102</f>
        <v>123.5</v>
      </c>
      <c r="F102" s="39" t="s">
        <v>94</v>
      </c>
      <c r="G102" s="35">
        <v>0.1</v>
      </c>
    </row>
    <row r="103" spans="1:7" ht="20.149999999999999" customHeight="1" x14ac:dyDescent="0.3">
      <c r="A103" s="4" t="s">
        <v>9</v>
      </c>
      <c r="B103" s="16">
        <f>$B$7*$G$103</f>
        <v>213.77500000000001</v>
      </c>
      <c r="C103" s="15">
        <f>$C$7*$G$103</f>
        <v>186.57500000000002</v>
      </c>
      <c r="D103" s="56">
        <f>$D$7*$G$103</f>
        <v>132.17500000000001</v>
      </c>
      <c r="E103" s="70">
        <f>$E$7*$G$103</f>
        <v>104.97500000000001</v>
      </c>
      <c r="F103" s="39" t="s">
        <v>94</v>
      </c>
      <c r="G103" s="72">
        <v>8.5000000000000006E-2</v>
      </c>
    </row>
    <row r="104" spans="1:7" ht="20.149999999999999" customHeight="1" x14ac:dyDescent="0.3">
      <c r="A104" s="4" t="s">
        <v>10</v>
      </c>
      <c r="B104" s="49">
        <f>$B$7*$G$104</f>
        <v>176.05</v>
      </c>
      <c r="C104" s="15">
        <f>$C$7*$G$104</f>
        <v>153.65</v>
      </c>
      <c r="D104" s="56">
        <f>$D$7*$G$104</f>
        <v>108.85000000000001</v>
      </c>
      <c r="E104" s="70">
        <f>$E$7*$G$104</f>
        <v>86.45</v>
      </c>
      <c r="F104" s="39" t="s">
        <v>94</v>
      </c>
      <c r="G104" s="35">
        <v>7.0000000000000007E-2</v>
      </c>
    </row>
    <row r="105" spans="1:7" ht="20.149999999999999" customHeight="1" x14ac:dyDescent="0.3">
      <c r="A105" s="4" t="s">
        <v>13</v>
      </c>
      <c r="B105" s="49">
        <f>$B$7*$G$105</f>
        <v>150.9</v>
      </c>
      <c r="C105" s="15">
        <f>$C$7*$G$105</f>
        <v>131.69999999999999</v>
      </c>
      <c r="D105" s="56">
        <f>$D$7*$G$105</f>
        <v>93.3</v>
      </c>
      <c r="E105" s="70">
        <f>$E$7*$G$105</f>
        <v>74.099999999999994</v>
      </c>
      <c r="F105" s="39" t="s">
        <v>94</v>
      </c>
      <c r="G105" s="35">
        <v>0.06</v>
      </c>
    </row>
    <row r="106" spans="1:7" ht="20.149999999999999" customHeight="1" x14ac:dyDescent="0.3">
      <c r="A106" s="4" t="s">
        <v>12</v>
      </c>
      <c r="B106" s="49">
        <f>$B$7*$G$106</f>
        <v>125.75</v>
      </c>
      <c r="C106" s="15">
        <f>$C$7*$G$106</f>
        <v>109.75</v>
      </c>
      <c r="D106" s="56">
        <f>$D$7*$G$106</f>
        <v>77.75</v>
      </c>
      <c r="E106" s="70">
        <f>$E$7*$G$106</f>
        <v>61.75</v>
      </c>
      <c r="F106" s="39" t="s">
        <v>94</v>
      </c>
      <c r="G106" s="35">
        <v>0.05</v>
      </c>
    </row>
    <row r="107" spans="1:7" ht="20.149999999999999" customHeight="1" x14ac:dyDescent="0.3">
      <c r="A107" s="4" t="s">
        <v>41</v>
      </c>
      <c r="B107" s="16">
        <f>$B$7*$G$107</f>
        <v>106.8875</v>
      </c>
      <c r="C107" s="15">
        <f>$C$7*$G$107</f>
        <v>93.287500000000009</v>
      </c>
      <c r="D107" s="56">
        <f>$D$7*$G$107</f>
        <v>66.087500000000006</v>
      </c>
      <c r="E107" s="70">
        <f>$E$7*$G$107</f>
        <v>52.487500000000004</v>
      </c>
      <c r="F107" s="39" t="s">
        <v>94</v>
      </c>
      <c r="G107" s="73">
        <v>4.2500000000000003E-2</v>
      </c>
    </row>
    <row r="108" spans="1:7" ht="20.149999999999999" customHeight="1" x14ac:dyDescent="0.3">
      <c r="A108" s="4" t="s">
        <v>40</v>
      </c>
      <c r="B108" s="16">
        <f>$B$7*$G$108</f>
        <v>88.025000000000006</v>
      </c>
      <c r="C108" s="15">
        <f>$C$7*$G$108</f>
        <v>76.825000000000003</v>
      </c>
      <c r="D108" s="56">
        <f>$D$7*$G$108</f>
        <v>54.425000000000004</v>
      </c>
      <c r="E108" s="70">
        <f>$E$7*$G$108</f>
        <v>43.225000000000001</v>
      </c>
      <c r="F108" s="39" t="s">
        <v>94</v>
      </c>
      <c r="G108" s="72">
        <v>3.5000000000000003E-2</v>
      </c>
    </row>
    <row r="109" spans="1:7" ht="20.149999999999999" customHeight="1" x14ac:dyDescent="0.3">
      <c r="A109" s="4" t="s">
        <v>39</v>
      </c>
      <c r="B109" s="49">
        <f>$B$7*$G$109</f>
        <v>75.45</v>
      </c>
      <c r="C109" s="15">
        <f>$C$7*$G$109</f>
        <v>65.849999999999994</v>
      </c>
      <c r="D109" s="56">
        <f>$D$7*$G$109</f>
        <v>46.65</v>
      </c>
      <c r="E109" s="70">
        <f>$E$7*$G$109</f>
        <v>37.049999999999997</v>
      </c>
      <c r="F109" s="39" t="s">
        <v>94</v>
      </c>
      <c r="G109" s="35">
        <v>0.03</v>
      </c>
    </row>
    <row r="110" spans="1:7" ht="20.149999999999999" customHeight="1" x14ac:dyDescent="0.3">
      <c r="A110" s="4" t="s">
        <v>58</v>
      </c>
      <c r="B110" s="16">
        <f>$B$7*$G$110</f>
        <v>62.875</v>
      </c>
      <c r="C110" s="15">
        <f>$C$7*$G$110</f>
        <v>54.875</v>
      </c>
      <c r="D110" s="56">
        <f>$D$7*$G$110</f>
        <v>38.875</v>
      </c>
      <c r="E110" s="70">
        <f>$E$7*$G$110</f>
        <v>30.875</v>
      </c>
      <c r="F110" s="39" t="s">
        <v>94</v>
      </c>
      <c r="G110" s="72">
        <v>2.5000000000000001E-2</v>
      </c>
    </row>
    <row r="111" spans="1:7" ht="20.149999999999999" customHeight="1" x14ac:dyDescent="0.3">
      <c r="A111" s="4" t="s">
        <v>61</v>
      </c>
      <c r="B111" s="49">
        <f>$B$7*$G$111</f>
        <v>50.300000000000004</v>
      </c>
      <c r="C111" s="15">
        <f>$C$7*$G$111</f>
        <v>43.9</v>
      </c>
      <c r="D111" s="56">
        <f>$D$7*$G$111</f>
        <v>31.1</v>
      </c>
      <c r="E111" s="70">
        <f>$E$7*$G$111</f>
        <v>24.7</v>
      </c>
      <c r="F111" s="39" t="s">
        <v>94</v>
      </c>
      <c r="G111" s="35">
        <v>0.02</v>
      </c>
    </row>
    <row r="112" spans="1:7" ht="20.149999999999999" customHeight="1" x14ac:dyDescent="0.3">
      <c r="A112" s="4" t="s">
        <v>62</v>
      </c>
      <c r="B112" s="16">
        <f>$B$7*$G$112</f>
        <v>44.012500000000003</v>
      </c>
      <c r="C112" s="15">
        <f>$C$7*$G$112</f>
        <v>38.412500000000001</v>
      </c>
      <c r="D112" s="56">
        <f>$D$7*$G$112</f>
        <v>27.212500000000002</v>
      </c>
      <c r="E112" s="70">
        <f>$E$7*$G$112</f>
        <v>21.612500000000001</v>
      </c>
      <c r="F112" s="39" t="s">
        <v>94</v>
      </c>
      <c r="G112" s="73">
        <v>1.7500000000000002E-2</v>
      </c>
    </row>
    <row r="113" spans="1:7" ht="20.149999999999999" customHeight="1" x14ac:dyDescent="0.3">
      <c r="A113" s="4" t="s">
        <v>63</v>
      </c>
      <c r="B113" s="16">
        <f>$B$7*$G$113</f>
        <v>37.725000000000001</v>
      </c>
      <c r="C113" s="15">
        <f>$C$7*$G$113</f>
        <v>32.924999999999997</v>
      </c>
      <c r="D113" s="56">
        <f>$D$7*$G$113</f>
        <v>23.324999999999999</v>
      </c>
      <c r="E113" s="70">
        <f>$E$7*$G$113</f>
        <v>18.524999999999999</v>
      </c>
      <c r="F113" s="39" t="s">
        <v>94</v>
      </c>
      <c r="G113" s="72">
        <v>1.4999999999999999E-2</v>
      </c>
    </row>
    <row r="114" spans="1:7" ht="20.149999999999999" customHeight="1" x14ac:dyDescent="0.3">
      <c r="A114" s="4" t="s">
        <v>14</v>
      </c>
      <c r="B114" s="17">
        <f>SUM(B99:B113)</f>
        <v>2515</v>
      </c>
      <c r="C114" s="17">
        <f t="shared" ref="C114:E114" si="5">SUM(C99:C113)</f>
        <v>2195</v>
      </c>
      <c r="D114" s="17">
        <f t="shared" si="5"/>
        <v>1555</v>
      </c>
      <c r="E114" s="17">
        <f t="shared" si="5"/>
        <v>1235</v>
      </c>
      <c r="F114" s="17">
        <f>B114+C114+D114+E114</f>
        <v>7500</v>
      </c>
      <c r="G114" s="18">
        <f>SUM(G99:G113)</f>
        <v>1</v>
      </c>
    </row>
    <row r="115" spans="1:7" ht="20.149999999999999" customHeight="1" x14ac:dyDescent="0.3">
      <c r="A115" s="184"/>
      <c r="B115" s="185"/>
      <c r="C115" s="185"/>
      <c r="D115" s="185"/>
      <c r="E115" s="185"/>
      <c r="F115" s="185"/>
      <c r="G115" s="186"/>
    </row>
    <row r="116" spans="1:7" ht="20.149999999999999" customHeight="1" x14ac:dyDescent="0.3">
      <c r="A116" s="189" t="s">
        <v>82</v>
      </c>
      <c r="B116" s="190"/>
      <c r="C116" s="190"/>
      <c r="D116" s="190"/>
      <c r="E116" s="190"/>
      <c r="F116" s="190"/>
      <c r="G116" s="191"/>
    </row>
    <row r="117" spans="1:7" ht="20.149999999999999" customHeight="1" x14ac:dyDescent="0.3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192"/>
      <c r="G117" s="193"/>
    </row>
    <row r="118" spans="1:7" ht="20.149999999999999" customHeight="1" x14ac:dyDescent="0.3">
      <c r="A118" s="4" t="s">
        <v>5</v>
      </c>
      <c r="B118" s="49">
        <f>$B$7*$G$118</f>
        <v>352.1</v>
      </c>
      <c r="C118" s="15">
        <f>$C$7*$G$118</f>
        <v>307.3</v>
      </c>
      <c r="D118" s="56">
        <f>$D$7*$G$118</f>
        <v>217.70000000000002</v>
      </c>
      <c r="E118" s="70">
        <f>$E$7*$G$118</f>
        <v>172.9</v>
      </c>
      <c r="F118" s="39" t="s">
        <v>94</v>
      </c>
      <c r="G118" s="35">
        <v>0.14000000000000001</v>
      </c>
    </row>
    <row r="119" spans="1:7" ht="20.149999999999999" customHeight="1" x14ac:dyDescent="0.3">
      <c r="A119" s="4" t="s">
        <v>6</v>
      </c>
      <c r="B119" s="49">
        <f>$B$7*$G$119</f>
        <v>276.64999999999998</v>
      </c>
      <c r="C119" s="15">
        <f>$C$7*$G$119</f>
        <v>241.45</v>
      </c>
      <c r="D119" s="56">
        <f>$D$7*$G$119</f>
        <v>171.05</v>
      </c>
      <c r="E119" s="70">
        <f>$E$7*$G$119</f>
        <v>135.85</v>
      </c>
      <c r="F119" s="39" t="s">
        <v>94</v>
      </c>
      <c r="G119" s="35">
        <v>0.11</v>
      </c>
    </row>
    <row r="120" spans="1:7" ht="20.149999999999999" customHeight="1" x14ac:dyDescent="0.3">
      <c r="A120" s="4" t="s">
        <v>7</v>
      </c>
      <c r="B120" s="49">
        <f>$B$7*$G$120</f>
        <v>226.35</v>
      </c>
      <c r="C120" s="15">
        <f>$C$7*$G$120</f>
        <v>197.54999999999998</v>
      </c>
      <c r="D120" s="56">
        <f>$D$7*$G$120</f>
        <v>139.94999999999999</v>
      </c>
      <c r="E120" s="70">
        <f>$E$7*$G$120</f>
        <v>111.14999999999999</v>
      </c>
      <c r="F120" s="39" t="s">
        <v>94</v>
      </c>
      <c r="G120" s="35">
        <v>0.09</v>
      </c>
    </row>
    <row r="121" spans="1:7" ht="20.149999999999999" customHeight="1" x14ac:dyDescent="0.3">
      <c r="A121" s="4" t="s">
        <v>8</v>
      </c>
      <c r="B121" s="16">
        <f>$B$7*$G$121</f>
        <v>193.655</v>
      </c>
      <c r="C121" s="15">
        <f>$C$7*$G$121</f>
        <v>169.01499999999999</v>
      </c>
      <c r="D121" s="56">
        <f>$D$7*$G$121</f>
        <v>119.735</v>
      </c>
      <c r="E121" s="70">
        <f>$E$7*$G$121</f>
        <v>95.094999999999999</v>
      </c>
      <c r="F121" s="39" t="s">
        <v>94</v>
      </c>
      <c r="G121" s="72">
        <v>7.6999999999999999E-2</v>
      </c>
    </row>
    <row r="122" spans="1:7" ht="20.149999999999999" customHeight="1" x14ac:dyDescent="0.3">
      <c r="A122" s="4" t="s">
        <v>9</v>
      </c>
      <c r="B122" s="49">
        <f>$B$7*$G$122</f>
        <v>176.05</v>
      </c>
      <c r="C122" s="15">
        <f>$C$7*$G$122</f>
        <v>153.65</v>
      </c>
      <c r="D122" s="56">
        <f>$D$7*$G$122</f>
        <v>108.85000000000001</v>
      </c>
      <c r="E122" s="70">
        <f>$E$7*$G$122</f>
        <v>86.45</v>
      </c>
      <c r="F122" s="39" t="s">
        <v>94</v>
      </c>
      <c r="G122" s="35">
        <v>7.0000000000000007E-2</v>
      </c>
    </row>
    <row r="123" spans="1:7" ht="20.149999999999999" customHeight="1" x14ac:dyDescent="0.3">
      <c r="A123" s="4" t="s">
        <v>10</v>
      </c>
      <c r="B123" s="16">
        <f>$B$7*$G$123</f>
        <v>163.47499999999999</v>
      </c>
      <c r="C123" s="15">
        <f>$C$7*$G$123</f>
        <v>142.67500000000001</v>
      </c>
      <c r="D123" s="56">
        <f>$D$7*$G$123</f>
        <v>101.075</v>
      </c>
      <c r="E123" s="70">
        <f>$E$7*$G$123</f>
        <v>80.275000000000006</v>
      </c>
      <c r="F123" s="39" t="s">
        <v>94</v>
      </c>
      <c r="G123" s="72">
        <v>6.5000000000000002E-2</v>
      </c>
    </row>
    <row r="124" spans="1:7" ht="20.149999999999999" customHeight="1" x14ac:dyDescent="0.3">
      <c r="A124" s="4" t="s">
        <v>13</v>
      </c>
      <c r="B124" s="49">
        <f>$B$7*$G$124</f>
        <v>150.9</v>
      </c>
      <c r="C124" s="15">
        <f>$C$7*$G$124</f>
        <v>131.69999999999999</v>
      </c>
      <c r="D124" s="56">
        <f>$D$7*$G$124</f>
        <v>93.3</v>
      </c>
      <c r="E124" s="70">
        <f>$E$7*$G$124</f>
        <v>74.099999999999994</v>
      </c>
      <c r="F124" s="39" t="s">
        <v>94</v>
      </c>
      <c r="G124" s="35">
        <v>0.06</v>
      </c>
    </row>
    <row r="125" spans="1:7" ht="20.149999999999999" customHeight="1" x14ac:dyDescent="0.3">
      <c r="A125" s="4" t="s">
        <v>12</v>
      </c>
      <c r="B125" s="16">
        <f>$B$7*$G$125</f>
        <v>138.32499999999999</v>
      </c>
      <c r="C125" s="15">
        <f>$C$7*$G$125</f>
        <v>120.72499999999999</v>
      </c>
      <c r="D125" s="56">
        <f>$D$7*$G$125</f>
        <v>85.525000000000006</v>
      </c>
      <c r="E125" s="70">
        <f>$E$7*$G$125</f>
        <v>67.924999999999997</v>
      </c>
      <c r="F125" s="39" t="s">
        <v>94</v>
      </c>
      <c r="G125" s="72">
        <v>5.5E-2</v>
      </c>
    </row>
    <row r="126" spans="1:7" ht="20.149999999999999" customHeight="1" x14ac:dyDescent="0.3">
      <c r="A126" s="4" t="s">
        <v>41</v>
      </c>
      <c r="B126" s="49">
        <f>$B$7*$G$126</f>
        <v>125.75</v>
      </c>
      <c r="C126" s="15">
        <f>$C$7*$G$126</f>
        <v>109.75</v>
      </c>
      <c r="D126" s="56">
        <f>$D$7*$G$126</f>
        <v>77.75</v>
      </c>
      <c r="E126" s="70">
        <f>$E$7*$G$126</f>
        <v>61.75</v>
      </c>
      <c r="F126" s="39" t="s">
        <v>94</v>
      </c>
      <c r="G126" s="35">
        <v>0.05</v>
      </c>
    </row>
    <row r="127" spans="1:7" ht="20.149999999999999" customHeight="1" x14ac:dyDescent="0.3">
      <c r="A127" s="4" t="s">
        <v>40</v>
      </c>
      <c r="B127" s="16">
        <f>$B$7*$G$127</f>
        <v>113.175</v>
      </c>
      <c r="C127" s="15">
        <f>$C$7*$G$127</f>
        <v>98.774999999999991</v>
      </c>
      <c r="D127" s="56">
        <f>$D$7*$G$127</f>
        <v>69.974999999999994</v>
      </c>
      <c r="E127" s="70">
        <f>$E$7*$G$127</f>
        <v>55.574999999999996</v>
      </c>
      <c r="F127" s="39" t="s">
        <v>94</v>
      </c>
      <c r="G127" s="72">
        <v>4.4999999999999998E-2</v>
      </c>
    </row>
    <row r="128" spans="1:7" ht="20.149999999999999" customHeight="1" x14ac:dyDescent="0.3">
      <c r="A128" s="4" t="s">
        <v>39</v>
      </c>
      <c r="B128" s="49">
        <f>$B$7*$G$128</f>
        <v>100.60000000000001</v>
      </c>
      <c r="C128" s="15">
        <f>$C$7*$G$128</f>
        <v>87.8</v>
      </c>
      <c r="D128" s="56">
        <f>$D$7*$G$128</f>
        <v>62.2</v>
      </c>
      <c r="E128" s="70">
        <f>$E$7*$G$128</f>
        <v>49.4</v>
      </c>
      <c r="F128" s="39" t="s">
        <v>94</v>
      </c>
      <c r="G128" s="35">
        <v>0.04</v>
      </c>
    </row>
    <row r="129" spans="1:7" ht="20.149999999999999" customHeight="1" x14ac:dyDescent="0.3">
      <c r="A129" s="4" t="s">
        <v>58</v>
      </c>
      <c r="B129" s="16">
        <f>$B$7*$G$129</f>
        <v>93.054999999999993</v>
      </c>
      <c r="C129" s="15">
        <f>$C$7*$G$129</f>
        <v>81.214999999999989</v>
      </c>
      <c r="D129" s="56">
        <f>$D$7*$G$129</f>
        <v>57.534999999999997</v>
      </c>
      <c r="E129" s="70">
        <f>$E$7*$G$129</f>
        <v>45.695</v>
      </c>
      <c r="F129" s="39" t="s">
        <v>94</v>
      </c>
      <c r="G129" s="72">
        <v>3.6999999999999998E-2</v>
      </c>
    </row>
    <row r="130" spans="1:7" ht="20.149999999999999" customHeight="1" x14ac:dyDescent="0.3">
      <c r="A130" s="4" t="s">
        <v>61</v>
      </c>
      <c r="B130" s="16">
        <f>$B$7*$G$130</f>
        <v>82.995000000000005</v>
      </c>
      <c r="C130" s="15">
        <f>$C$7*$G$130</f>
        <v>72.435000000000002</v>
      </c>
      <c r="D130" s="56">
        <f>$D$7*$G$130</f>
        <v>51.315000000000005</v>
      </c>
      <c r="E130" s="70">
        <f>$E$7*$G$130</f>
        <v>40.755000000000003</v>
      </c>
      <c r="F130" s="39" t="s">
        <v>94</v>
      </c>
      <c r="G130" s="72">
        <v>3.3000000000000002E-2</v>
      </c>
    </row>
    <row r="131" spans="1:7" ht="20.149999999999999" customHeight="1" x14ac:dyDescent="0.3">
      <c r="A131" s="4" t="s">
        <v>62</v>
      </c>
      <c r="B131" s="16">
        <f>$B$7*$G$131</f>
        <v>72.935000000000002</v>
      </c>
      <c r="C131" s="15">
        <f>$C$7*$G$131</f>
        <v>63.655000000000001</v>
      </c>
      <c r="D131" s="56">
        <f>$D$7*$G$131</f>
        <v>45.094999999999999</v>
      </c>
      <c r="E131" s="70">
        <f>$E$7*$G$131</f>
        <v>35.815000000000005</v>
      </c>
      <c r="F131" s="39" t="s">
        <v>94</v>
      </c>
      <c r="G131" s="72">
        <v>2.9000000000000001E-2</v>
      </c>
    </row>
    <row r="132" spans="1:7" ht="20.149999999999999" customHeight="1" x14ac:dyDescent="0.3">
      <c r="A132" s="4" t="s">
        <v>63</v>
      </c>
      <c r="B132" s="16">
        <f>$B$7*$G$132</f>
        <v>62.875</v>
      </c>
      <c r="C132" s="15">
        <f>$C$7*$G$132</f>
        <v>54.875</v>
      </c>
      <c r="D132" s="56">
        <f>$D$7*$G$132</f>
        <v>38.875</v>
      </c>
      <c r="E132" s="70">
        <f>$E$7*$G$132</f>
        <v>30.875</v>
      </c>
      <c r="F132" s="39" t="s">
        <v>94</v>
      </c>
      <c r="G132" s="72">
        <v>2.5000000000000001E-2</v>
      </c>
    </row>
    <row r="133" spans="1:7" ht="20.149999999999999" customHeight="1" x14ac:dyDescent="0.3">
      <c r="A133" s="4" t="s">
        <v>65</v>
      </c>
      <c r="B133" s="16">
        <f>$B$7*$G$133</f>
        <v>52.815000000000005</v>
      </c>
      <c r="C133" s="15">
        <f>$C$7*$G$133</f>
        <v>46.095000000000006</v>
      </c>
      <c r="D133" s="56">
        <f>$D$7*$G$133</f>
        <v>32.655000000000001</v>
      </c>
      <c r="E133" s="70">
        <f>$E$7*$G$133</f>
        <v>25.935000000000002</v>
      </c>
      <c r="F133" s="39" t="s">
        <v>94</v>
      </c>
      <c r="G133" s="72">
        <v>2.1000000000000001E-2</v>
      </c>
    </row>
    <row r="134" spans="1:7" ht="20.149999999999999" customHeight="1" x14ac:dyDescent="0.3">
      <c r="A134" s="4" t="s">
        <v>66</v>
      </c>
      <c r="B134" s="16">
        <f>$B$7*$G$134</f>
        <v>42.755000000000003</v>
      </c>
      <c r="C134" s="15">
        <f>$C$7*$G$134</f>
        <v>37.315000000000005</v>
      </c>
      <c r="D134" s="56">
        <f>$D$7*$G$134</f>
        <v>26.435000000000002</v>
      </c>
      <c r="E134" s="70">
        <f>$E$7*$G$134</f>
        <v>20.995000000000001</v>
      </c>
      <c r="F134" s="39" t="s">
        <v>94</v>
      </c>
      <c r="G134" s="72">
        <v>1.7000000000000001E-2</v>
      </c>
    </row>
    <row r="135" spans="1:7" ht="20.149999999999999" customHeight="1" x14ac:dyDescent="0.3">
      <c r="A135" s="4" t="s">
        <v>67</v>
      </c>
      <c r="B135" s="16">
        <f>$B$7*$G$135</f>
        <v>35.21</v>
      </c>
      <c r="C135" s="15">
        <f>$C$7*$G$135</f>
        <v>30.73</v>
      </c>
      <c r="D135" s="56">
        <f>$D$7*$G$135</f>
        <v>21.77</v>
      </c>
      <c r="E135" s="70">
        <f>$E$7*$G$135</f>
        <v>17.29</v>
      </c>
      <c r="F135" s="39" t="s">
        <v>94</v>
      </c>
      <c r="G135" s="72">
        <v>1.4E-2</v>
      </c>
    </row>
    <row r="136" spans="1:7" ht="20.149999999999999" customHeight="1" x14ac:dyDescent="0.3">
      <c r="A136" s="4" t="s">
        <v>68</v>
      </c>
      <c r="B136" s="16">
        <f>$B$7*$G$136</f>
        <v>30.18</v>
      </c>
      <c r="C136" s="15">
        <f>$C$7*$G$136</f>
        <v>26.34</v>
      </c>
      <c r="D136" s="56">
        <f>$D$7*$G$136</f>
        <v>18.66</v>
      </c>
      <c r="E136" s="70">
        <f>$E$7*$G$136</f>
        <v>14.82</v>
      </c>
      <c r="F136" s="39" t="s">
        <v>94</v>
      </c>
      <c r="G136" s="72">
        <v>1.2E-2</v>
      </c>
    </row>
    <row r="137" spans="1:7" ht="20.149999999999999" customHeight="1" x14ac:dyDescent="0.3">
      <c r="A137" s="4" t="s">
        <v>69</v>
      </c>
      <c r="B137" s="49">
        <f>$B$7*$G$137</f>
        <v>25.150000000000002</v>
      </c>
      <c r="C137" s="15">
        <f>$C$7*$G$137</f>
        <v>21.95</v>
      </c>
      <c r="D137" s="56">
        <f>$D$7*$G$137</f>
        <v>15.55</v>
      </c>
      <c r="E137" s="70">
        <f>$E$7*$G$137</f>
        <v>12.35</v>
      </c>
      <c r="F137" s="39" t="s">
        <v>94</v>
      </c>
      <c r="G137" s="35">
        <v>0.01</v>
      </c>
    </row>
    <row r="138" spans="1:7" ht="20.149999999999999" customHeight="1" x14ac:dyDescent="0.3">
      <c r="A138" s="4" t="s">
        <v>14</v>
      </c>
      <c r="B138" s="17">
        <f>SUM(B118:B137)</f>
        <v>2515</v>
      </c>
      <c r="C138" s="17">
        <f t="shared" ref="C138:E138" si="6">SUM(C118:C137)</f>
        <v>2194.9999999999995</v>
      </c>
      <c r="D138" s="17">
        <f t="shared" si="6"/>
        <v>1555.0000000000002</v>
      </c>
      <c r="E138" s="17">
        <f t="shared" si="6"/>
        <v>1234.9999999999998</v>
      </c>
      <c r="F138" s="17">
        <f>B138+C138+D138+E138</f>
        <v>7500</v>
      </c>
      <c r="G138" s="18">
        <f>SUM(G118:G137)</f>
        <v>1.0000000000000004</v>
      </c>
    </row>
    <row r="139" spans="1:7" ht="20.149999999999999" customHeight="1" x14ac:dyDescent="0.3">
      <c r="A139" s="184"/>
      <c r="B139" s="185"/>
      <c r="C139" s="185"/>
      <c r="D139" s="185"/>
      <c r="E139" s="185"/>
      <c r="F139" s="185"/>
      <c r="G139" s="186"/>
    </row>
    <row r="140" spans="1:7" ht="20.149999999999999" customHeight="1" x14ac:dyDescent="0.3">
      <c r="A140" s="189" t="s">
        <v>83</v>
      </c>
      <c r="B140" s="190"/>
      <c r="C140" s="190"/>
      <c r="D140" s="190"/>
      <c r="E140" s="190"/>
      <c r="F140" s="190"/>
      <c r="G140" s="191"/>
    </row>
    <row r="141" spans="1:7" ht="20.149999999999999" customHeight="1" x14ac:dyDescent="0.3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192"/>
      <c r="G141" s="193"/>
    </row>
    <row r="142" spans="1:7" ht="20.149999999999999" customHeight="1" x14ac:dyDescent="0.3">
      <c r="A142" s="4" t="s">
        <v>5</v>
      </c>
      <c r="B142" s="49">
        <f>$B$7*$G$142</f>
        <v>301.8</v>
      </c>
      <c r="C142" s="15">
        <f>$C$7*$G$142</f>
        <v>263.39999999999998</v>
      </c>
      <c r="D142" s="56">
        <f>$D$7*$G$142</f>
        <v>186.6</v>
      </c>
      <c r="E142" s="70">
        <f>$E$7*$G$142</f>
        <v>148.19999999999999</v>
      </c>
      <c r="F142" s="39" t="s">
        <v>94</v>
      </c>
      <c r="G142" s="35">
        <v>0.12</v>
      </c>
    </row>
    <row r="143" spans="1:7" ht="20.149999999999999" customHeight="1" x14ac:dyDescent="0.3">
      <c r="A143" s="4" t="s">
        <v>6</v>
      </c>
      <c r="B143" s="16">
        <f>$B$7*$G$143</f>
        <v>238.92500000000001</v>
      </c>
      <c r="C143" s="15">
        <f>$C$7*$G$143</f>
        <v>208.52500000000001</v>
      </c>
      <c r="D143" s="56">
        <f>$D$7*$G$143</f>
        <v>147.72499999999999</v>
      </c>
      <c r="E143" s="70">
        <f>$E$7*$G$143</f>
        <v>117.325</v>
      </c>
      <c r="F143" s="39" t="s">
        <v>94</v>
      </c>
      <c r="G143" s="72">
        <v>9.5000000000000001E-2</v>
      </c>
    </row>
    <row r="144" spans="1:7" ht="20.149999999999999" customHeight="1" x14ac:dyDescent="0.3">
      <c r="A144" s="4" t="s">
        <v>7</v>
      </c>
      <c r="B144" s="16">
        <f>$B$7*$G$144</f>
        <v>183.595</v>
      </c>
      <c r="C144" s="15">
        <f>$C$7*$G$144</f>
        <v>160.23499999999999</v>
      </c>
      <c r="D144" s="56">
        <f>$D$7*$G$144</f>
        <v>113.51499999999999</v>
      </c>
      <c r="E144" s="74">
        <f>$E$7*$G$144</f>
        <v>90.155000000000001</v>
      </c>
      <c r="F144" s="39" t="s">
        <v>94</v>
      </c>
      <c r="G144" s="72">
        <v>7.2999999999999995E-2</v>
      </c>
    </row>
    <row r="145" spans="1:7" ht="20.149999999999999" customHeight="1" x14ac:dyDescent="0.3">
      <c r="A145" s="4" t="s">
        <v>8</v>
      </c>
      <c r="B145" s="16">
        <f>$B$7*$G$145</f>
        <v>155.93</v>
      </c>
      <c r="C145" s="15">
        <f>$C$7*$G$145</f>
        <v>136.09</v>
      </c>
      <c r="D145" s="56">
        <f>$D$7*$G$145</f>
        <v>96.41</v>
      </c>
      <c r="E145" s="70">
        <f>$E$7*$G$145</f>
        <v>76.569999999999993</v>
      </c>
      <c r="F145" s="39" t="s">
        <v>94</v>
      </c>
      <c r="G145" s="72">
        <v>6.2E-2</v>
      </c>
    </row>
    <row r="146" spans="1:7" ht="20.149999999999999" customHeight="1" x14ac:dyDescent="0.3">
      <c r="A146" s="4" t="s">
        <v>9</v>
      </c>
      <c r="B146" s="49">
        <f>$B$7*$G$146</f>
        <v>125.75</v>
      </c>
      <c r="C146" s="15">
        <f>$C$7*$G$146</f>
        <v>109.75</v>
      </c>
      <c r="D146" s="56">
        <f>$D$7*$G$146</f>
        <v>77.75</v>
      </c>
      <c r="E146" s="70">
        <f>$E$7*$G$146</f>
        <v>61.75</v>
      </c>
      <c r="F146" s="39" t="s">
        <v>94</v>
      </c>
      <c r="G146" s="35">
        <v>0.05</v>
      </c>
    </row>
    <row r="147" spans="1:7" ht="20.149999999999999" customHeight="1" x14ac:dyDescent="0.3">
      <c r="A147" s="4" t="s">
        <v>10</v>
      </c>
      <c r="B147" s="16">
        <f>$B$7*$G$147</f>
        <v>113.175</v>
      </c>
      <c r="C147" s="15">
        <f>$C$7*$G$147</f>
        <v>98.774999999999991</v>
      </c>
      <c r="D147" s="56">
        <f>$D$7*$G$147</f>
        <v>69.974999999999994</v>
      </c>
      <c r="E147" s="70">
        <f>$E$7*$G$147</f>
        <v>55.574999999999996</v>
      </c>
      <c r="F147" s="39" t="s">
        <v>94</v>
      </c>
      <c r="G147" s="72">
        <v>4.4999999999999998E-2</v>
      </c>
    </row>
    <row r="148" spans="1:7" ht="20.149999999999999" customHeight="1" x14ac:dyDescent="0.3">
      <c r="A148" s="4" t="s">
        <v>13</v>
      </c>
      <c r="B148" s="16">
        <f>$B$7*$G$148</f>
        <v>108.145</v>
      </c>
      <c r="C148" s="15">
        <f>$C$7*$G$148</f>
        <v>94.384999999999991</v>
      </c>
      <c r="D148" s="56">
        <f>$D$7*$G$148</f>
        <v>66.864999999999995</v>
      </c>
      <c r="E148" s="70">
        <f>$E$7*$G$148</f>
        <v>53.104999999999997</v>
      </c>
      <c r="F148" s="39" t="s">
        <v>94</v>
      </c>
      <c r="G148" s="72">
        <v>4.2999999999999997E-2</v>
      </c>
    </row>
    <row r="149" spans="1:7" ht="20.149999999999999" customHeight="1" x14ac:dyDescent="0.3">
      <c r="A149" s="4" t="s">
        <v>12</v>
      </c>
      <c r="B149" s="49">
        <f>$B$7*$G$149</f>
        <v>100.60000000000001</v>
      </c>
      <c r="C149" s="15">
        <f>$C$7*$G$149</f>
        <v>87.8</v>
      </c>
      <c r="D149" s="56">
        <f>$D$7*$G$149</f>
        <v>62.2</v>
      </c>
      <c r="E149" s="70">
        <f>$E$7*$G$149</f>
        <v>49.4</v>
      </c>
      <c r="F149" s="39" t="s">
        <v>94</v>
      </c>
      <c r="G149" s="35">
        <v>0.04</v>
      </c>
    </row>
    <row r="150" spans="1:7" ht="20.149999999999999" customHeight="1" x14ac:dyDescent="0.3">
      <c r="A150" s="4" t="s">
        <v>41</v>
      </c>
      <c r="B150" s="16">
        <f>$B$7*$G$150</f>
        <v>93.054999999999993</v>
      </c>
      <c r="C150" s="15">
        <f>$C$7*$G$150</f>
        <v>81.214999999999989</v>
      </c>
      <c r="D150" s="56">
        <f>$D$7*$G$150</f>
        <v>57.534999999999997</v>
      </c>
      <c r="E150" s="70">
        <f>$E$7*$G$150</f>
        <v>45.695</v>
      </c>
      <c r="F150" s="39" t="s">
        <v>94</v>
      </c>
      <c r="G150" s="72">
        <v>3.6999999999999998E-2</v>
      </c>
    </row>
    <row r="151" spans="1:7" ht="20.149999999999999" customHeight="1" x14ac:dyDescent="0.3">
      <c r="A151" s="4" t="s">
        <v>40</v>
      </c>
      <c r="B151" s="16">
        <f>$B$7*$G$151</f>
        <v>88.025000000000006</v>
      </c>
      <c r="C151" s="15">
        <f>$C$7*$G$151</f>
        <v>76.825000000000003</v>
      </c>
      <c r="D151" s="56">
        <f>$D$7*$G$151</f>
        <v>54.425000000000004</v>
      </c>
      <c r="E151" s="70">
        <f>$E$7*$G$151</f>
        <v>43.225000000000001</v>
      </c>
      <c r="F151" s="39" t="s">
        <v>94</v>
      </c>
      <c r="G151" s="72">
        <v>3.5000000000000003E-2</v>
      </c>
    </row>
    <row r="152" spans="1:7" ht="20.149999999999999" customHeight="1" x14ac:dyDescent="0.3">
      <c r="A152" s="4" t="s">
        <v>39</v>
      </c>
      <c r="B152" s="16">
        <f>$B$7*$G$152</f>
        <v>82.995000000000005</v>
      </c>
      <c r="C152" s="15">
        <f>$C$7*$G$152</f>
        <v>72.435000000000002</v>
      </c>
      <c r="D152" s="56">
        <f>$D$7*$G$152</f>
        <v>51.315000000000005</v>
      </c>
      <c r="E152" s="70">
        <f>$E$7*$G$152</f>
        <v>40.755000000000003</v>
      </c>
      <c r="F152" s="39" t="s">
        <v>94</v>
      </c>
      <c r="G152" s="72">
        <v>3.3000000000000002E-2</v>
      </c>
    </row>
    <row r="153" spans="1:7" ht="20.149999999999999" customHeight="1" x14ac:dyDescent="0.3">
      <c r="A153" s="4" t="s">
        <v>58</v>
      </c>
      <c r="B153" s="16">
        <f>$B$7*$G$153</f>
        <v>77.965000000000003</v>
      </c>
      <c r="C153" s="15">
        <f>$C$7*$G$153</f>
        <v>68.045000000000002</v>
      </c>
      <c r="D153" s="56">
        <f>$D$7*$G$153</f>
        <v>48.204999999999998</v>
      </c>
      <c r="E153" s="70">
        <f>$E$7*$G$153</f>
        <v>38.284999999999997</v>
      </c>
      <c r="F153" s="39" t="s">
        <v>94</v>
      </c>
      <c r="G153" s="72">
        <v>3.1E-2</v>
      </c>
    </row>
    <row r="154" spans="1:7" ht="20.149999999999999" customHeight="1" x14ac:dyDescent="0.3">
      <c r="A154" s="4" t="s">
        <v>61</v>
      </c>
      <c r="B154" s="16">
        <f>$B$7*$G$154</f>
        <v>72.935000000000002</v>
      </c>
      <c r="C154" s="15">
        <f>$C$7*$G$154</f>
        <v>63.655000000000001</v>
      </c>
      <c r="D154" s="56">
        <f>$D$7*$G$154</f>
        <v>45.094999999999999</v>
      </c>
      <c r="E154" s="70">
        <f>$E$7*$G$154</f>
        <v>35.815000000000005</v>
      </c>
      <c r="F154" s="39" t="s">
        <v>94</v>
      </c>
      <c r="G154" s="72">
        <v>2.9000000000000001E-2</v>
      </c>
    </row>
    <row r="155" spans="1:7" ht="20.149999999999999" customHeight="1" x14ac:dyDescent="0.3">
      <c r="A155" s="4" t="s">
        <v>62</v>
      </c>
      <c r="B155" s="16">
        <f>$B$7*$G$155</f>
        <v>67.905000000000001</v>
      </c>
      <c r="C155" s="15">
        <f>$C$7*$G$155</f>
        <v>59.265000000000001</v>
      </c>
      <c r="D155" s="56">
        <f>$D$7*$G$155</f>
        <v>41.984999999999999</v>
      </c>
      <c r="E155" s="70">
        <f>$E$7*$G$155</f>
        <v>33.344999999999999</v>
      </c>
      <c r="F155" s="39" t="s">
        <v>94</v>
      </c>
      <c r="G155" s="72">
        <v>2.7E-2</v>
      </c>
    </row>
    <row r="156" spans="1:7" ht="20.149999999999999" customHeight="1" x14ac:dyDescent="0.3">
      <c r="A156" s="4" t="s">
        <v>63</v>
      </c>
      <c r="B156" s="16">
        <f>$B$7*$G$156</f>
        <v>62.875</v>
      </c>
      <c r="C156" s="15">
        <f>$C$7*$G$156</f>
        <v>54.875</v>
      </c>
      <c r="D156" s="56">
        <f>$D$7*$G$156</f>
        <v>38.875</v>
      </c>
      <c r="E156" s="70">
        <f>$E$7*$G$156</f>
        <v>30.875</v>
      </c>
      <c r="F156" s="39" t="s">
        <v>94</v>
      </c>
      <c r="G156" s="72">
        <v>2.5000000000000001E-2</v>
      </c>
    </row>
    <row r="157" spans="1:7" ht="20.149999999999999" customHeight="1" x14ac:dyDescent="0.3">
      <c r="A157" s="4" t="s">
        <v>65</v>
      </c>
      <c r="B157" s="16">
        <f>$B$7*$G$157</f>
        <v>60.36</v>
      </c>
      <c r="C157" s="15">
        <f>$C$7*$G$157</f>
        <v>52.68</v>
      </c>
      <c r="D157" s="56">
        <f>$D$7*$G$157</f>
        <v>37.32</v>
      </c>
      <c r="E157" s="70">
        <f>$E$7*$G$157</f>
        <v>29.64</v>
      </c>
      <c r="F157" s="39" t="s">
        <v>94</v>
      </c>
      <c r="G157" s="72">
        <v>2.4E-2</v>
      </c>
    </row>
    <row r="158" spans="1:7" ht="20.149999999999999" customHeight="1" x14ac:dyDescent="0.3">
      <c r="A158" s="4" t="s">
        <v>66</v>
      </c>
      <c r="B158" s="16">
        <f>$B$7*$G$158</f>
        <v>57.844999999999999</v>
      </c>
      <c r="C158" s="15">
        <f>$C$7*$G$158</f>
        <v>50.484999999999999</v>
      </c>
      <c r="D158" s="56">
        <f>$D$7*$G$158</f>
        <v>35.765000000000001</v>
      </c>
      <c r="E158" s="70">
        <f>$E$7*$G$158</f>
        <v>28.405000000000001</v>
      </c>
      <c r="F158" s="39" t="s">
        <v>94</v>
      </c>
      <c r="G158" s="72">
        <v>2.3E-2</v>
      </c>
    </row>
    <row r="159" spans="1:7" ht="20.149999999999999" customHeight="1" x14ac:dyDescent="0.3">
      <c r="A159" s="4" t="s">
        <v>67</v>
      </c>
      <c r="B159" s="16">
        <f>$B$7*$G$159</f>
        <v>55.33</v>
      </c>
      <c r="C159" s="15">
        <f>$C$7*$G$159</f>
        <v>48.29</v>
      </c>
      <c r="D159" s="56">
        <f>$D$7*$G$159</f>
        <v>34.21</v>
      </c>
      <c r="E159" s="70">
        <f>$E$7*$G$159</f>
        <v>27.169999999999998</v>
      </c>
      <c r="F159" s="39" t="s">
        <v>94</v>
      </c>
      <c r="G159" s="72">
        <v>2.1999999999999999E-2</v>
      </c>
    </row>
    <row r="160" spans="1:7" ht="20.149999999999999" customHeight="1" x14ac:dyDescent="0.3">
      <c r="A160" s="4" t="s">
        <v>68</v>
      </c>
      <c r="B160" s="16">
        <f>$B$7*$G$160</f>
        <v>52.815000000000005</v>
      </c>
      <c r="C160" s="15">
        <f>$C$7*$G$160</f>
        <v>46.095000000000006</v>
      </c>
      <c r="D160" s="56">
        <f>$D$7*$G$160</f>
        <v>32.655000000000001</v>
      </c>
      <c r="E160" s="70">
        <f>$E$7*$G$160</f>
        <v>25.935000000000002</v>
      </c>
      <c r="F160" s="39" t="s">
        <v>94</v>
      </c>
      <c r="G160" s="72">
        <v>2.1000000000000001E-2</v>
      </c>
    </row>
    <row r="161" spans="1:7" ht="20.149999999999999" customHeight="1" x14ac:dyDescent="0.3">
      <c r="A161" s="4" t="s">
        <v>69</v>
      </c>
      <c r="B161" s="49">
        <f>$B$7*$G$161</f>
        <v>50.300000000000004</v>
      </c>
      <c r="C161" s="15">
        <f>$C$7*$G$161</f>
        <v>43.9</v>
      </c>
      <c r="D161" s="56">
        <f>$D$7*$G$161</f>
        <v>31.1</v>
      </c>
      <c r="E161" s="70">
        <f>$E$7*$G$161</f>
        <v>24.7</v>
      </c>
      <c r="F161" s="39" t="s">
        <v>94</v>
      </c>
      <c r="G161" s="35">
        <v>0.02</v>
      </c>
    </row>
    <row r="162" spans="1:7" ht="20.149999999999999" customHeight="1" x14ac:dyDescent="0.3">
      <c r="A162" s="4" t="s">
        <v>70</v>
      </c>
      <c r="B162" s="16">
        <f>$B$7*$G$162</f>
        <v>47.784999999999997</v>
      </c>
      <c r="C162" s="15">
        <f>$C$7*$G$162</f>
        <v>41.704999999999998</v>
      </c>
      <c r="D162" s="56">
        <f>$D$7*$G$162</f>
        <v>29.544999999999998</v>
      </c>
      <c r="E162" s="70">
        <f>$E$7*$G$162</f>
        <v>23.465</v>
      </c>
      <c r="F162" s="39" t="s">
        <v>94</v>
      </c>
      <c r="G162" s="72">
        <v>1.9E-2</v>
      </c>
    </row>
    <row r="163" spans="1:7" ht="20.149999999999999" customHeight="1" x14ac:dyDescent="0.3">
      <c r="A163" s="4" t="s">
        <v>71</v>
      </c>
      <c r="B163" s="16">
        <f>$B$7*$G$163</f>
        <v>45.269999999999996</v>
      </c>
      <c r="C163" s="15">
        <f>$C$7*$G$163</f>
        <v>39.51</v>
      </c>
      <c r="D163" s="56">
        <f>$D$7*$G$163</f>
        <v>27.99</v>
      </c>
      <c r="E163" s="70">
        <f>$E$7*$G$163</f>
        <v>22.229999999999997</v>
      </c>
      <c r="F163" s="39" t="s">
        <v>94</v>
      </c>
      <c r="G163" s="72">
        <v>1.7999999999999999E-2</v>
      </c>
    </row>
    <row r="164" spans="1:7" ht="20.149999999999999" customHeight="1" x14ac:dyDescent="0.3">
      <c r="A164" s="4" t="s">
        <v>72</v>
      </c>
      <c r="B164" s="16">
        <f>$B$7*$G$164</f>
        <v>42.755000000000003</v>
      </c>
      <c r="C164" s="15">
        <f>$C$7*$G$164</f>
        <v>37.315000000000005</v>
      </c>
      <c r="D164" s="56">
        <f>$D$7*$G$164</f>
        <v>26.435000000000002</v>
      </c>
      <c r="E164" s="70">
        <f>$E$7*$G$164</f>
        <v>20.995000000000001</v>
      </c>
      <c r="F164" s="39" t="s">
        <v>94</v>
      </c>
      <c r="G164" s="72">
        <v>1.7000000000000001E-2</v>
      </c>
    </row>
    <row r="165" spans="1:7" ht="20.149999999999999" customHeight="1" x14ac:dyDescent="0.3">
      <c r="A165" s="4" t="s">
        <v>73</v>
      </c>
      <c r="B165" s="16">
        <f>$B$7*$G$165</f>
        <v>40.24</v>
      </c>
      <c r="C165" s="15">
        <f>$C$7*$G$165</f>
        <v>35.119999999999997</v>
      </c>
      <c r="D165" s="56">
        <f>$D$7*$G$165</f>
        <v>24.88</v>
      </c>
      <c r="E165" s="70">
        <f>$E$7*$G$165</f>
        <v>19.760000000000002</v>
      </c>
      <c r="F165" s="39" t="s">
        <v>94</v>
      </c>
      <c r="G165" s="72">
        <v>1.6E-2</v>
      </c>
    </row>
    <row r="166" spans="1:7" ht="20.149999999999999" customHeight="1" x14ac:dyDescent="0.3">
      <c r="A166" s="4" t="s">
        <v>74</v>
      </c>
      <c r="B166" s="16">
        <f>$B$7*$G$166</f>
        <v>37.725000000000001</v>
      </c>
      <c r="C166" s="15">
        <f>$C$7*$G$166</f>
        <v>32.924999999999997</v>
      </c>
      <c r="D166" s="56">
        <f>$D$7*$G$166</f>
        <v>23.324999999999999</v>
      </c>
      <c r="E166" s="70">
        <f>$E$7*$G$166</f>
        <v>18.524999999999999</v>
      </c>
      <c r="F166" s="39" t="s">
        <v>94</v>
      </c>
      <c r="G166" s="72">
        <v>1.4999999999999999E-2</v>
      </c>
    </row>
    <row r="167" spans="1:7" ht="20.149999999999999" customHeight="1" x14ac:dyDescent="0.3">
      <c r="A167" s="4" t="s">
        <v>75</v>
      </c>
      <c r="B167" s="16">
        <f>$B$7*$G$167</f>
        <v>35.21</v>
      </c>
      <c r="C167" s="15">
        <f>$C$7*$G$167</f>
        <v>30.73</v>
      </c>
      <c r="D167" s="56">
        <f>$D$7*$G$167</f>
        <v>21.77</v>
      </c>
      <c r="E167" s="70">
        <f>$E$7*$G$167</f>
        <v>17.29</v>
      </c>
      <c r="F167" s="39" t="s">
        <v>94</v>
      </c>
      <c r="G167" s="72">
        <v>1.4E-2</v>
      </c>
    </row>
    <row r="168" spans="1:7" ht="20.149999999999999" customHeight="1" x14ac:dyDescent="0.3">
      <c r="A168" s="4" t="s">
        <v>76</v>
      </c>
      <c r="B168" s="16">
        <f>$B$7*$G$168</f>
        <v>32.695</v>
      </c>
      <c r="C168" s="15">
        <f>$C$7*$G$168</f>
        <v>28.535</v>
      </c>
      <c r="D168" s="56">
        <f>$D$7*$G$168</f>
        <v>20.215</v>
      </c>
      <c r="E168" s="70">
        <f>$E$7*$G$168</f>
        <v>16.055</v>
      </c>
      <c r="F168" s="39" t="s">
        <v>94</v>
      </c>
      <c r="G168" s="72">
        <v>1.2999999999999999E-2</v>
      </c>
    </row>
    <row r="169" spans="1:7" ht="20.149999999999999" customHeight="1" x14ac:dyDescent="0.3">
      <c r="A169" s="4" t="s">
        <v>77</v>
      </c>
      <c r="B169" s="16">
        <f>$B$7*$G$169</f>
        <v>30.18</v>
      </c>
      <c r="C169" s="15">
        <f>$C$7*$G$169</f>
        <v>26.34</v>
      </c>
      <c r="D169" s="56">
        <f>$D$7*$G$169</f>
        <v>18.66</v>
      </c>
      <c r="E169" s="70">
        <f>$E$7*$G$169</f>
        <v>14.82</v>
      </c>
      <c r="F169" s="39" t="s">
        <v>94</v>
      </c>
      <c r="G169" s="72">
        <v>1.2E-2</v>
      </c>
    </row>
    <row r="170" spans="1:7" ht="20.149999999999999" customHeight="1" x14ac:dyDescent="0.3">
      <c r="A170" s="4" t="s">
        <v>78</v>
      </c>
      <c r="B170" s="16">
        <f>$B$7*$G$170</f>
        <v>27.664999999999999</v>
      </c>
      <c r="C170" s="15">
        <f>$C$7*$G$170</f>
        <v>24.145</v>
      </c>
      <c r="D170" s="56">
        <f>$D$7*$G$170</f>
        <v>17.105</v>
      </c>
      <c r="E170" s="70">
        <f>$E$7*$G$170</f>
        <v>13.584999999999999</v>
      </c>
      <c r="F170" s="39" t="s">
        <v>94</v>
      </c>
      <c r="G170" s="72">
        <v>1.0999999999999999E-2</v>
      </c>
    </row>
    <row r="171" spans="1:7" ht="20.149999999999999" customHeight="1" x14ac:dyDescent="0.3">
      <c r="A171" s="4" t="s">
        <v>79</v>
      </c>
      <c r="B171" s="49">
        <f>$B$7*$G$171</f>
        <v>25.150000000000002</v>
      </c>
      <c r="C171" s="15">
        <f>$C$7*$G$171</f>
        <v>21.95</v>
      </c>
      <c r="D171" s="56">
        <f>$D$7*$G$171</f>
        <v>15.55</v>
      </c>
      <c r="E171" s="70">
        <f>$E$7*$G$171</f>
        <v>12.35</v>
      </c>
      <c r="F171" s="39" t="s">
        <v>94</v>
      </c>
      <c r="G171" s="35">
        <v>0.01</v>
      </c>
    </row>
    <row r="172" spans="1:7" ht="20.149999999999999" customHeight="1" x14ac:dyDescent="0.3">
      <c r="A172" s="4" t="s">
        <v>14</v>
      </c>
      <c r="B172" s="17">
        <f>SUM(B142:B171)</f>
        <v>2514.9999999999995</v>
      </c>
      <c r="C172" s="17">
        <f>SUM(C142:C171)</f>
        <v>2194.9999999999995</v>
      </c>
      <c r="D172" s="17">
        <f>SUM(D142:D171)</f>
        <v>1555</v>
      </c>
      <c r="E172" s="17">
        <f t="shared" ref="E172" si="7">SUM(E142:E171)</f>
        <v>1234.9999999999998</v>
      </c>
      <c r="F172" s="17">
        <f>B172+C172+D172+E172</f>
        <v>7499.9999999999991</v>
      </c>
      <c r="G172" s="18">
        <f>SUM(G142:G171)</f>
        <v>1.0000000000000002</v>
      </c>
    </row>
    <row r="173" spans="1:7" ht="20.149999999999999" customHeight="1" x14ac:dyDescent="0.3">
      <c r="A173" s="184"/>
      <c r="B173" s="185"/>
      <c r="C173" s="185"/>
      <c r="D173" s="185"/>
      <c r="E173" s="185"/>
      <c r="F173" s="186"/>
      <c r="G173" s="6"/>
    </row>
  </sheetData>
  <mergeCells count="41">
    <mergeCell ref="A140:G140"/>
    <mergeCell ref="F141:G141"/>
    <mergeCell ref="A80:G80"/>
    <mergeCell ref="A81:G81"/>
    <mergeCell ref="F82:G82"/>
    <mergeCell ref="A97:G97"/>
    <mergeCell ref="F98:G98"/>
    <mergeCell ref="A96:G96"/>
    <mergeCell ref="A115:G115"/>
    <mergeCell ref="A116:G116"/>
    <mergeCell ref="F56:G56"/>
    <mergeCell ref="A66:G66"/>
    <mergeCell ref="A67:G67"/>
    <mergeCell ref="F117:G117"/>
    <mergeCell ref="A139:G139"/>
    <mergeCell ref="A1:G1"/>
    <mergeCell ref="A4:G4"/>
    <mergeCell ref="F6:F7"/>
    <mergeCell ref="G6:G8"/>
    <mergeCell ref="A9:G9"/>
    <mergeCell ref="A10:G10"/>
    <mergeCell ref="F11:G11"/>
    <mergeCell ref="A14:G14"/>
    <mergeCell ref="A15:G15"/>
    <mergeCell ref="A21:G21"/>
    <mergeCell ref="A173:F173"/>
    <mergeCell ref="F22:G22"/>
    <mergeCell ref="F16:G16"/>
    <mergeCell ref="A28:G28"/>
    <mergeCell ref="F46:G46"/>
    <mergeCell ref="A55:G55"/>
    <mergeCell ref="F29:G29"/>
    <mergeCell ref="A36:G36"/>
    <mergeCell ref="F37:G37"/>
    <mergeCell ref="A45:G45"/>
    <mergeCell ref="A20:G20"/>
    <mergeCell ref="F68:G68"/>
    <mergeCell ref="A54:G54"/>
    <mergeCell ref="A44:G44"/>
    <mergeCell ref="A35:G35"/>
    <mergeCell ref="A27:G27"/>
  </mergeCells>
  <pageMargins left="0.25" right="0.25" top="0.75" bottom="0.5" header="0.5" footer="0.5"/>
  <pageSetup orientation="portrait" horizontalDpi="4294967293" verticalDpi="4294967293" r:id="rId1"/>
  <headerFooter alignWithMargins="0">
    <oddHeader xml:space="preserve">&amp;C2002 Bayou Classic
Final Payout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L172"/>
  <sheetViews>
    <sheetView zoomScale="80" zoomScaleNormal="80" workbookViewId="0">
      <selection activeCell="C3" sqref="C3"/>
    </sheetView>
  </sheetViews>
  <sheetFormatPr defaultColWidth="9.1796875" defaultRowHeight="20.149999999999999" customHeight="1" x14ac:dyDescent="0.3"/>
  <cols>
    <col min="1" max="1" width="16.81640625" style="13" bestFit="1" customWidth="1"/>
    <col min="2" max="2" width="13.1796875" style="13" bestFit="1" customWidth="1"/>
    <col min="3" max="3" width="15.81640625" style="13" bestFit="1" customWidth="1"/>
    <col min="4" max="4" width="17.453125" style="13" bestFit="1" customWidth="1"/>
    <col min="5" max="5" width="12.81640625" style="13" bestFit="1" customWidth="1"/>
    <col min="6" max="6" width="17.81640625" style="13" bestFit="1" customWidth="1"/>
    <col min="7" max="7" width="20.54296875" style="13" bestFit="1" customWidth="1"/>
    <col min="8" max="8" width="8.81640625" style="88" bestFit="1" customWidth="1"/>
    <col min="9" max="9" width="16.54296875" style="22" bestFit="1" customWidth="1"/>
    <col min="10" max="16384" width="9.1796875" style="22"/>
  </cols>
  <sheetData>
    <row r="1" spans="1:8" ht="20.149999999999999" customHeight="1" x14ac:dyDescent="0.4">
      <c r="A1" s="199" t="s">
        <v>46</v>
      </c>
      <c r="B1" s="200"/>
      <c r="C1" s="200"/>
      <c r="D1" s="200"/>
      <c r="E1" s="200"/>
      <c r="F1" s="200"/>
      <c r="G1" s="200"/>
      <c r="H1" s="201"/>
    </row>
    <row r="2" spans="1:8" ht="20.149999999999999" customHeight="1" x14ac:dyDescent="0.3">
      <c r="A2" s="4" t="s">
        <v>26</v>
      </c>
      <c r="B2" s="4" t="s">
        <v>25</v>
      </c>
      <c r="C2" s="4" t="s">
        <v>23</v>
      </c>
      <c r="D2" s="5" t="s">
        <v>30</v>
      </c>
      <c r="E2" s="4" t="s">
        <v>24</v>
      </c>
      <c r="F2" s="5" t="s">
        <v>29</v>
      </c>
      <c r="G2" s="5" t="s">
        <v>31</v>
      </c>
      <c r="H2" s="75"/>
    </row>
    <row r="3" spans="1:8" ht="20.149999999999999" customHeight="1" x14ac:dyDescent="0.3">
      <c r="A3" s="7">
        <v>50</v>
      </c>
      <c r="B3" s="8">
        <v>8</v>
      </c>
      <c r="C3" s="9">
        <v>0.8</v>
      </c>
      <c r="D3" s="54">
        <f>$A$3*$C$3*$B$3</f>
        <v>320</v>
      </c>
      <c r="E3" s="76"/>
      <c r="F3" s="68">
        <f>($A$3*$C$3)*$B$3+$E$3</f>
        <v>320</v>
      </c>
      <c r="G3" s="77">
        <f>$A$3*(100%-$C$3)*$B$3</f>
        <v>79.999999999999986</v>
      </c>
      <c r="H3" s="75"/>
    </row>
    <row r="4" spans="1:8" ht="20.149999999999999" customHeight="1" x14ac:dyDescent="0.3">
      <c r="A4" s="196"/>
      <c r="B4" s="197"/>
      <c r="C4" s="197"/>
      <c r="D4" s="197"/>
      <c r="E4" s="197"/>
      <c r="F4" s="197"/>
      <c r="G4" s="197"/>
      <c r="H4" s="198"/>
    </row>
    <row r="5" spans="1:8" ht="20.149999999999999" customHeight="1" x14ac:dyDescent="0.3">
      <c r="A5" s="4" t="s">
        <v>92</v>
      </c>
      <c r="B5" s="35">
        <v>0.3</v>
      </c>
      <c r="C5" s="35">
        <v>0.25</v>
      </c>
      <c r="D5" s="35">
        <v>0.2</v>
      </c>
      <c r="E5" s="35">
        <v>0.15</v>
      </c>
      <c r="F5" s="35">
        <v>0.1</v>
      </c>
      <c r="G5" s="19" t="s">
        <v>96</v>
      </c>
      <c r="H5" s="75">
        <f>SUM(B5:F5)</f>
        <v>1</v>
      </c>
    </row>
    <row r="6" spans="1:8" ht="20.149999999999999" customHeight="1" x14ac:dyDescent="0.3">
      <c r="A6" s="24"/>
      <c r="B6" s="14" t="s">
        <v>0</v>
      </c>
      <c r="C6" s="25" t="s">
        <v>1</v>
      </c>
      <c r="D6" s="55" t="s">
        <v>2</v>
      </c>
      <c r="E6" s="69" t="s">
        <v>3</v>
      </c>
      <c r="F6" s="78" t="s">
        <v>4</v>
      </c>
      <c r="G6" s="204"/>
      <c r="H6" s="207"/>
    </row>
    <row r="7" spans="1:8" ht="20.149999999999999" customHeight="1" x14ac:dyDescent="0.3">
      <c r="A7" s="4"/>
      <c r="B7" s="16">
        <f>(($A$3*$B$3*$C$3*$B$5)+($E$3*$B$5))</f>
        <v>96</v>
      </c>
      <c r="C7" s="15">
        <f>(($A$3*$B$3*$C$3*$C$5)+($E$3*$C$5))</f>
        <v>80</v>
      </c>
      <c r="D7" s="56">
        <f>(($A$3*$B$3*$C$3*$D$5)+($E$3*$D$5))</f>
        <v>64</v>
      </c>
      <c r="E7" s="70">
        <f>(($A$3*$B$3*$C$3*$E$5)+($E$3*$E$5))</f>
        <v>48</v>
      </c>
      <c r="F7" s="79">
        <f>(($A$3*$B$3*$C$3*$F$5)+($E$3*$F$5))</f>
        <v>32</v>
      </c>
      <c r="G7" s="206"/>
      <c r="H7" s="208"/>
    </row>
    <row r="8" spans="1:8" ht="20.149999999999999" customHeight="1" x14ac:dyDescent="0.3">
      <c r="A8" s="26" t="s">
        <v>14</v>
      </c>
      <c r="B8" s="50">
        <f>SUM(B7)</f>
        <v>96</v>
      </c>
      <c r="C8" s="50">
        <f t="shared" ref="C8:F8" si="0">SUM(C7)</f>
        <v>80</v>
      </c>
      <c r="D8" s="50">
        <f t="shared" si="0"/>
        <v>64</v>
      </c>
      <c r="E8" s="50">
        <f t="shared" si="0"/>
        <v>48</v>
      </c>
      <c r="F8" s="20">
        <f t="shared" si="0"/>
        <v>32</v>
      </c>
      <c r="G8" s="80">
        <f>SUM(B8:F8)</f>
        <v>320</v>
      </c>
      <c r="H8" s="209"/>
    </row>
    <row r="9" spans="1:8" ht="20.149999999999999" customHeight="1" x14ac:dyDescent="0.3">
      <c r="A9" s="184"/>
      <c r="B9" s="185"/>
      <c r="C9" s="185"/>
      <c r="D9" s="185"/>
      <c r="E9" s="185"/>
      <c r="F9" s="185"/>
      <c r="G9" s="185"/>
      <c r="H9" s="186"/>
    </row>
    <row r="10" spans="1:8" ht="20.149999999999999" customHeight="1" x14ac:dyDescent="0.3">
      <c r="A10" s="189" t="s">
        <v>22</v>
      </c>
      <c r="B10" s="190"/>
      <c r="C10" s="190"/>
      <c r="D10" s="190"/>
      <c r="E10" s="190"/>
      <c r="F10" s="190"/>
      <c r="G10" s="190"/>
      <c r="H10" s="191"/>
    </row>
    <row r="11" spans="1:8" ht="20.149999999999999" customHeight="1" x14ac:dyDescent="0.3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78" t="s">
        <v>4</v>
      </c>
      <c r="G11" s="184"/>
      <c r="H11" s="186"/>
    </row>
    <row r="12" spans="1:8" ht="20.149999999999999" customHeight="1" x14ac:dyDescent="0.3">
      <c r="A12" s="4" t="s">
        <v>5</v>
      </c>
      <c r="B12" s="16">
        <f>$B$7*$H$12</f>
        <v>96</v>
      </c>
      <c r="C12" s="15">
        <f>$C$7*$H$12</f>
        <v>80</v>
      </c>
      <c r="D12" s="56">
        <f>$D$7*$H$12</f>
        <v>64</v>
      </c>
      <c r="E12" s="70">
        <f>$E$7*$H$12</f>
        <v>48</v>
      </c>
      <c r="F12" s="79">
        <f>$F$7*$H$12</f>
        <v>32</v>
      </c>
      <c r="G12" s="57" t="s">
        <v>94</v>
      </c>
      <c r="H12" s="12">
        <v>1</v>
      </c>
    </row>
    <row r="13" spans="1:8" ht="20.149999999999999" customHeight="1" x14ac:dyDescent="0.3">
      <c r="A13" s="4" t="s">
        <v>14</v>
      </c>
      <c r="B13" s="21">
        <f>SUM(B12:B12)</f>
        <v>96</v>
      </c>
      <c r="C13" s="21">
        <f>SUM(C12:C12)</f>
        <v>80</v>
      </c>
      <c r="D13" s="21">
        <f>SUM(D12:D12)</f>
        <v>64</v>
      </c>
      <c r="E13" s="21">
        <f>SUM(E12:E12)</f>
        <v>48</v>
      </c>
      <c r="F13" s="21">
        <f>SUM(F12)</f>
        <v>32</v>
      </c>
      <c r="G13" s="21">
        <f>SUM(B13:F13)</f>
        <v>320</v>
      </c>
      <c r="H13" s="81">
        <f>SUM(H12)</f>
        <v>1</v>
      </c>
    </row>
    <row r="14" spans="1:8" ht="20.149999999999999" customHeight="1" x14ac:dyDescent="0.3">
      <c r="A14" s="196"/>
      <c r="B14" s="197"/>
      <c r="C14" s="197"/>
      <c r="D14" s="197"/>
      <c r="E14" s="197"/>
      <c r="F14" s="197"/>
      <c r="G14" s="197"/>
      <c r="H14" s="198"/>
    </row>
    <row r="15" spans="1:8" ht="20.149999999999999" customHeight="1" x14ac:dyDescent="0.3">
      <c r="A15" s="189" t="s">
        <v>21</v>
      </c>
      <c r="B15" s="190"/>
      <c r="C15" s="190"/>
      <c r="D15" s="190"/>
      <c r="E15" s="190"/>
      <c r="F15" s="190"/>
      <c r="G15" s="190"/>
      <c r="H15" s="191"/>
    </row>
    <row r="16" spans="1:8" ht="20.149999999999999" customHeight="1" x14ac:dyDescent="0.3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78" t="s">
        <v>4</v>
      </c>
      <c r="G16" s="210"/>
      <c r="H16" s="211"/>
    </row>
    <row r="17" spans="1:8" ht="20.149999999999999" customHeight="1" x14ac:dyDescent="0.3">
      <c r="A17" s="4" t="s">
        <v>5</v>
      </c>
      <c r="B17" s="16">
        <f>$B$7*$H$17</f>
        <v>57.599999999999994</v>
      </c>
      <c r="C17" s="15">
        <f>$C$7*$H$17</f>
        <v>48</v>
      </c>
      <c r="D17" s="56">
        <f>$D$7*$H$17</f>
        <v>38.4</v>
      </c>
      <c r="E17" s="70">
        <f>$E$7*$H$17</f>
        <v>28.799999999999997</v>
      </c>
      <c r="F17" s="79">
        <f>$F$7*$H$17</f>
        <v>19.2</v>
      </c>
      <c r="G17" s="57" t="s">
        <v>94</v>
      </c>
      <c r="H17" s="12">
        <v>0.6</v>
      </c>
    </row>
    <row r="18" spans="1:8" ht="20.149999999999999" customHeight="1" x14ac:dyDescent="0.3">
      <c r="A18" s="4" t="s">
        <v>6</v>
      </c>
      <c r="B18" s="16">
        <f>$B$7*$H$18</f>
        <v>38.400000000000006</v>
      </c>
      <c r="C18" s="15">
        <f>$C$7*$H$18</f>
        <v>32</v>
      </c>
      <c r="D18" s="56">
        <f>$D$7*$H$18</f>
        <v>25.6</v>
      </c>
      <c r="E18" s="70">
        <f>$E$7*$H$18</f>
        <v>19.200000000000003</v>
      </c>
      <c r="F18" s="79">
        <f>$F$7*$H$18</f>
        <v>12.8</v>
      </c>
      <c r="G18" s="57" t="s">
        <v>94</v>
      </c>
      <c r="H18" s="12">
        <v>0.4</v>
      </c>
    </row>
    <row r="19" spans="1:8" ht="20.149999999999999" customHeight="1" x14ac:dyDescent="0.3">
      <c r="A19" s="4" t="s">
        <v>14</v>
      </c>
      <c r="B19" s="20">
        <f>SUM(B17:B18)</f>
        <v>96</v>
      </c>
      <c r="C19" s="20">
        <f>SUM(C17:C18)</f>
        <v>80</v>
      </c>
      <c r="D19" s="20">
        <f>SUM(D17:D18)</f>
        <v>64</v>
      </c>
      <c r="E19" s="20">
        <f>SUM(E17:E18)</f>
        <v>48</v>
      </c>
      <c r="F19" s="20">
        <f>SUM(F17:F18)</f>
        <v>32</v>
      </c>
      <c r="G19" s="20">
        <f>SUM(B19:F19)</f>
        <v>320</v>
      </c>
      <c r="H19" s="81">
        <f>SUM(H17:H18)</f>
        <v>1</v>
      </c>
    </row>
    <row r="20" spans="1:8" ht="20.149999999999999" customHeight="1" x14ac:dyDescent="0.3">
      <c r="A20" s="196"/>
      <c r="B20" s="197"/>
      <c r="C20" s="197"/>
      <c r="D20" s="197"/>
      <c r="E20" s="197"/>
      <c r="F20" s="197"/>
      <c r="G20" s="197"/>
      <c r="H20" s="198"/>
    </row>
    <row r="21" spans="1:8" ht="20.149999999999999" customHeight="1" x14ac:dyDescent="0.3">
      <c r="A21" s="189" t="s">
        <v>20</v>
      </c>
      <c r="B21" s="190"/>
      <c r="C21" s="190"/>
      <c r="D21" s="190"/>
      <c r="E21" s="190"/>
      <c r="F21" s="190"/>
      <c r="G21" s="190"/>
      <c r="H21" s="191"/>
    </row>
    <row r="22" spans="1:8" ht="20.149999999999999" customHeight="1" x14ac:dyDescent="0.3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79" t="s">
        <v>4</v>
      </c>
      <c r="G22" s="212"/>
      <c r="H22" s="213"/>
    </row>
    <row r="23" spans="1:8" ht="20.149999999999999" customHeight="1" x14ac:dyDescent="0.3">
      <c r="A23" s="30" t="s">
        <v>5</v>
      </c>
      <c r="B23" s="16">
        <f>$B$7*$H$23</f>
        <v>48</v>
      </c>
      <c r="C23" s="15">
        <f>$C$7*$H$23</f>
        <v>40</v>
      </c>
      <c r="D23" s="56">
        <f>$D$7*$H$23</f>
        <v>32</v>
      </c>
      <c r="E23" s="70">
        <f>$E$7*$H$23</f>
        <v>24</v>
      </c>
      <c r="F23" s="79">
        <f>$F$7*$H$23</f>
        <v>16</v>
      </c>
      <c r="G23" s="57" t="s">
        <v>94</v>
      </c>
      <c r="H23" s="12">
        <v>0.5</v>
      </c>
    </row>
    <row r="24" spans="1:8" ht="20.149999999999999" customHeight="1" x14ac:dyDescent="0.3">
      <c r="A24" s="30" t="s">
        <v>6</v>
      </c>
      <c r="B24" s="16">
        <f>$B$7*$H$24</f>
        <v>28.799999999999997</v>
      </c>
      <c r="C24" s="15">
        <f>$C$7*$H$24</f>
        <v>24</v>
      </c>
      <c r="D24" s="56">
        <f>$D$7*$H$24</f>
        <v>19.2</v>
      </c>
      <c r="E24" s="70">
        <f>$E$7*$H$24</f>
        <v>14.399999999999999</v>
      </c>
      <c r="F24" s="79">
        <f>$F$7*$H$24</f>
        <v>9.6</v>
      </c>
      <c r="G24" s="57" t="s">
        <v>94</v>
      </c>
      <c r="H24" s="12">
        <v>0.3</v>
      </c>
    </row>
    <row r="25" spans="1:8" ht="20.149999999999999" customHeight="1" x14ac:dyDescent="0.3">
      <c r="A25" s="30" t="s">
        <v>7</v>
      </c>
      <c r="B25" s="16">
        <f>$B$7*$H$25</f>
        <v>19.200000000000003</v>
      </c>
      <c r="C25" s="15">
        <f>$C$7*$H$25</f>
        <v>16</v>
      </c>
      <c r="D25" s="56">
        <f>$D$7*$H$25</f>
        <v>12.8</v>
      </c>
      <c r="E25" s="70">
        <f>$E$7*$H$25</f>
        <v>9.6000000000000014</v>
      </c>
      <c r="F25" s="79">
        <f>$F$7*$H$25</f>
        <v>6.4</v>
      </c>
      <c r="G25" s="57" t="s">
        <v>94</v>
      </c>
      <c r="H25" s="12">
        <v>0.2</v>
      </c>
    </row>
    <row r="26" spans="1:8" ht="20.149999999999999" customHeight="1" x14ac:dyDescent="0.3">
      <c r="A26" s="4" t="s">
        <v>14</v>
      </c>
      <c r="B26" s="17">
        <f>SUM(B23:B25)</f>
        <v>96</v>
      </c>
      <c r="C26" s="17">
        <f>SUM(C23:C25)</f>
        <v>80</v>
      </c>
      <c r="D26" s="17">
        <f>SUM(D23:D25)</f>
        <v>64</v>
      </c>
      <c r="E26" s="17">
        <f>SUM(E23:E25)</f>
        <v>48</v>
      </c>
      <c r="F26" s="17">
        <f>SUM(F23:F25)</f>
        <v>32</v>
      </c>
      <c r="G26" s="17">
        <f>SUM(B26:F26)</f>
        <v>320</v>
      </c>
      <c r="H26" s="81">
        <f>SUM(H23:H25)</f>
        <v>1</v>
      </c>
    </row>
    <row r="27" spans="1:8" ht="20.149999999999999" customHeight="1" x14ac:dyDescent="0.3">
      <c r="A27" s="196"/>
      <c r="B27" s="197"/>
      <c r="C27" s="197"/>
      <c r="D27" s="197"/>
      <c r="E27" s="197"/>
      <c r="F27" s="197"/>
      <c r="G27" s="197"/>
      <c r="H27" s="198"/>
    </row>
    <row r="28" spans="1:8" ht="20.149999999999999" customHeight="1" x14ac:dyDescent="0.3">
      <c r="A28" s="189" t="s">
        <v>19</v>
      </c>
      <c r="B28" s="190"/>
      <c r="C28" s="190"/>
      <c r="D28" s="190"/>
      <c r="E28" s="190"/>
      <c r="F28" s="190"/>
      <c r="G28" s="190"/>
      <c r="H28" s="191"/>
    </row>
    <row r="29" spans="1:8" ht="20.149999999999999" customHeight="1" x14ac:dyDescent="0.3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79" t="s">
        <v>4</v>
      </c>
      <c r="G29" s="212"/>
      <c r="H29" s="213"/>
    </row>
    <row r="30" spans="1:8" ht="20.149999999999999" customHeight="1" x14ac:dyDescent="0.3">
      <c r="A30" s="4" t="s">
        <v>5</v>
      </c>
      <c r="B30" s="16">
        <f>$B$7*$H$30</f>
        <v>38.400000000000006</v>
      </c>
      <c r="C30" s="15">
        <f>$C$7*$H$30</f>
        <v>32</v>
      </c>
      <c r="D30" s="56">
        <f>$D$7*$H$30</f>
        <v>25.6</v>
      </c>
      <c r="E30" s="70">
        <f>$E$7*$H$30</f>
        <v>19.200000000000003</v>
      </c>
      <c r="F30" s="79">
        <f>$F$7*$H$30</f>
        <v>12.8</v>
      </c>
      <c r="G30" s="57" t="s">
        <v>94</v>
      </c>
      <c r="H30" s="12">
        <v>0.4</v>
      </c>
    </row>
    <row r="31" spans="1:8" ht="20.149999999999999" customHeight="1" x14ac:dyDescent="0.3">
      <c r="A31" s="4" t="s">
        <v>6</v>
      </c>
      <c r="B31" s="16">
        <f>$B$7*$H$31</f>
        <v>28.799999999999997</v>
      </c>
      <c r="C31" s="15">
        <f>$C$7*$H$31</f>
        <v>24</v>
      </c>
      <c r="D31" s="56">
        <f>$D$7*$H$31</f>
        <v>19.2</v>
      </c>
      <c r="E31" s="70">
        <f>$E$7*$H$31</f>
        <v>14.399999999999999</v>
      </c>
      <c r="F31" s="79">
        <f>$F$7*$H$31</f>
        <v>9.6</v>
      </c>
      <c r="G31" s="57" t="s">
        <v>94</v>
      </c>
      <c r="H31" s="12">
        <v>0.3</v>
      </c>
    </row>
    <row r="32" spans="1:8" ht="20.149999999999999" customHeight="1" x14ac:dyDescent="0.3">
      <c r="A32" s="4" t="s">
        <v>7</v>
      </c>
      <c r="B32" s="16">
        <f>$B$7*$H$32</f>
        <v>19.200000000000003</v>
      </c>
      <c r="C32" s="15">
        <f>$C$7*$H$32</f>
        <v>16</v>
      </c>
      <c r="D32" s="56">
        <f>$D$7*$H$32</f>
        <v>12.8</v>
      </c>
      <c r="E32" s="70">
        <f>$E$7*$H$32</f>
        <v>9.6000000000000014</v>
      </c>
      <c r="F32" s="79">
        <f>$F$7*$H$32</f>
        <v>6.4</v>
      </c>
      <c r="G32" s="57" t="s">
        <v>94</v>
      </c>
      <c r="H32" s="12">
        <v>0.2</v>
      </c>
    </row>
    <row r="33" spans="1:8" ht="20.149999999999999" customHeight="1" x14ac:dyDescent="0.3">
      <c r="A33" s="4" t="s">
        <v>8</v>
      </c>
      <c r="B33" s="16">
        <f>$B$7*$H$33</f>
        <v>9.6000000000000014</v>
      </c>
      <c r="C33" s="15">
        <f>$C$7*$H$33</f>
        <v>8</v>
      </c>
      <c r="D33" s="56">
        <f>$D$7*$H$33</f>
        <v>6.4</v>
      </c>
      <c r="E33" s="70">
        <f>$E$7*$H$33</f>
        <v>4.8000000000000007</v>
      </c>
      <c r="F33" s="79">
        <f>$F$7*$H$33</f>
        <v>3.2</v>
      </c>
      <c r="G33" s="57" t="s">
        <v>94</v>
      </c>
      <c r="H33" s="12">
        <v>0.1</v>
      </c>
    </row>
    <row r="34" spans="1:8" ht="20.149999999999999" customHeight="1" x14ac:dyDescent="0.3">
      <c r="A34" s="4" t="s">
        <v>14</v>
      </c>
      <c r="B34" s="17">
        <f>SUM(B30:B33)</f>
        <v>96</v>
      </c>
      <c r="C34" s="17">
        <f>SUM(C30:C33)</f>
        <v>80</v>
      </c>
      <c r="D34" s="17">
        <f>SUM(D30:D33)</f>
        <v>63.999999999999993</v>
      </c>
      <c r="E34" s="17">
        <f>SUM(E30:E33)</f>
        <v>48</v>
      </c>
      <c r="F34" s="17">
        <f>SUM(F30:F33)</f>
        <v>31.999999999999996</v>
      </c>
      <c r="G34" s="32">
        <f>SUM(B34:F34)</f>
        <v>320</v>
      </c>
      <c r="H34" s="81">
        <f>SUM(H30:H33)</f>
        <v>0.99999999999999989</v>
      </c>
    </row>
    <row r="35" spans="1:8" ht="20.149999999999999" customHeight="1" x14ac:dyDescent="0.3">
      <c r="A35" s="196"/>
      <c r="B35" s="197"/>
      <c r="C35" s="197"/>
      <c r="D35" s="197"/>
      <c r="E35" s="197"/>
      <c r="F35" s="197"/>
      <c r="G35" s="197"/>
      <c r="H35" s="198"/>
    </row>
    <row r="36" spans="1:8" ht="20.149999999999999" customHeight="1" x14ac:dyDescent="0.3">
      <c r="A36" s="189" t="s">
        <v>18</v>
      </c>
      <c r="B36" s="190"/>
      <c r="C36" s="190"/>
      <c r="D36" s="190"/>
      <c r="E36" s="190"/>
      <c r="F36" s="190"/>
      <c r="G36" s="190"/>
      <c r="H36" s="191"/>
    </row>
    <row r="37" spans="1:8" ht="20.149999999999999" customHeight="1" x14ac:dyDescent="0.3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79" t="s">
        <v>4</v>
      </c>
      <c r="G37" s="184"/>
      <c r="H37" s="186"/>
    </row>
    <row r="38" spans="1:8" ht="20.149999999999999" customHeight="1" x14ac:dyDescent="0.3">
      <c r="A38" s="4" t="s">
        <v>5</v>
      </c>
      <c r="B38" s="16">
        <f>$B$7*$H$38</f>
        <v>31.68</v>
      </c>
      <c r="C38" s="15">
        <f>$C$7*$H$38</f>
        <v>26.400000000000002</v>
      </c>
      <c r="D38" s="56">
        <f>$D$7*$H$38</f>
        <v>21.12</v>
      </c>
      <c r="E38" s="70">
        <f>$E$7*$H$38</f>
        <v>15.84</v>
      </c>
      <c r="F38" s="79">
        <f>$F$7*$H$38</f>
        <v>10.56</v>
      </c>
      <c r="G38" s="57" t="s">
        <v>94</v>
      </c>
      <c r="H38" s="12">
        <v>0.33</v>
      </c>
    </row>
    <row r="39" spans="1:8" ht="20.149999999999999" customHeight="1" x14ac:dyDescent="0.3">
      <c r="A39" s="4" t="s">
        <v>6</v>
      </c>
      <c r="B39" s="16">
        <f>$B$7*$H$39</f>
        <v>25.92</v>
      </c>
      <c r="C39" s="15">
        <f>$C$7*$H$39</f>
        <v>21.6</v>
      </c>
      <c r="D39" s="56">
        <f>$D$7*$H$39</f>
        <v>17.28</v>
      </c>
      <c r="E39" s="70">
        <f>$E$7*$H$39</f>
        <v>12.96</v>
      </c>
      <c r="F39" s="79">
        <f>$F$7*$H$39</f>
        <v>8.64</v>
      </c>
      <c r="G39" s="57" t="s">
        <v>94</v>
      </c>
      <c r="H39" s="12">
        <v>0.27</v>
      </c>
    </row>
    <row r="40" spans="1:8" ht="20.149999999999999" customHeight="1" x14ac:dyDescent="0.3">
      <c r="A40" s="4" t="s">
        <v>7</v>
      </c>
      <c r="B40" s="16">
        <f>$B$7*$H$40</f>
        <v>19.200000000000003</v>
      </c>
      <c r="C40" s="15">
        <f>$C$7*$H$40</f>
        <v>16</v>
      </c>
      <c r="D40" s="56">
        <f>$D$7*$H$40</f>
        <v>12.8</v>
      </c>
      <c r="E40" s="70">
        <f>$E$7*$H$40</f>
        <v>9.6000000000000014</v>
      </c>
      <c r="F40" s="79">
        <f>$F$7*$H$40</f>
        <v>6.4</v>
      </c>
      <c r="G40" s="57" t="s">
        <v>94</v>
      </c>
      <c r="H40" s="12">
        <v>0.2</v>
      </c>
    </row>
    <row r="41" spans="1:8" ht="20.149999999999999" customHeight="1" x14ac:dyDescent="0.3">
      <c r="A41" s="4" t="s">
        <v>8</v>
      </c>
      <c r="B41" s="16">
        <f>$B$7*$H$41</f>
        <v>12.48</v>
      </c>
      <c r="C41" s="15">
        <f>$C$7*$H$41</f>
        <v>10.4</v>
      </c>
      <c r="D41" s="56">
        <f>$D$7*$H$41</f>
        <v>8.32</v>
      </c>
      <c r="E41" s="70">
        <f>$E$7*$H$41</f>
        <v>6.24</v>
      </c>
      <c r="F41" s="79">
        <f>$F$7*$H$41</f>
        <v>4.16</v>
      </c>
      <c r="G41" s="57" t="s">
        <v>94</v>
      </c>
      <c r="H41" s="12">
        <v>0.13</v>
      </c>
    </row>
    <row r="42" spans="1:8" ht="20.149999999999999" customHeight="1" x14ac:dyDescent="0.3">
      <c r="A42" s="4" t="s">
        <v>9</v>
      </c>
      <c r="B42" s="16">
        <f>$B$7*$H$42</f>
        <v>6.7200000000000006</v>
      </c>
      <c r="C42" s="15">
        <f>$C$7*$H$42</f>
        <v>5.6000000000000005</v>
      </c>
      <c r="D42" s="56">
        <f>$D$7*$H$42</f>
        <v>4.4800000000000004</v>
      </c>
      <c r="E42" s="70">
        <f>$E$7*$H$42</f>
        <v>3.3600000000000003</v>
      </c>
      <c r="F42" s="79">
        <f>$F$7*$H$42</f>
        <v>2.2400000000000002</v>
      </c>
      <c r="G42" s="57" t="s">
        <v>94</v>
      </c>
      <c r="H42" s="12">
        <v>7.0000000000000007E-2</v>
      </c>
    </row>
    <row r="43" spans="1:8" ht="20.149999999999999" customHeight="1" x14ac:dyDescent="0.3">
      <c r="A43" s="4" t="s">
        <v>14</v>
      </c>
      <c r="B43" s="17">
        <f>SUM(B38:B42)</f>
        <v>96.000000000000014</v>
      </c>
      <c r="C43" s="17">
        <f>SUM(C38:C42)</f>
        <v>80</v>
      </c>
      <c r="D43" s="17">
        <f>SUM(D38:D42)</f>
        <v>64</v>
      </c>
      <c r="E43" s="17">
        <f>SUM(E38:E42)</f>
        <v>48.000000000000007</v>
      </c>
      <c r="F43" s="17">
        <f>SUM(F38:F42)</f>
        <v>32</v>
      </c>
      <c r="G43" s="17">
        <f t="shared" ref="G43" si="1">SUM(B43:F43)</f>
        <v>320</v>
      </c>
      <c r="H43" s="81">
        <f>SUM(H38:H42)</f>
        <v>1</v>
      </c>
    </row>
    <row r="44" spans="1:8" ht="20.149999999999999" customHeight="1" x14ac:dyDescent="0.3">
      <c r="A44" s="184"/>
      <c r="B44" s="185"/>
      <c r="C44" s="185"/>
      <c r="D44" s="185"/>
      <c r="E44" s="185"/>
      <c r="F44" s="185"/>
      <c r="G44" s="185"/>
      <c r="H44" s="186"/>
    </row>
    <row r="45" spans="1:8" ht="20.149999999999999" customHeight="1" x14ac:dyDescent="0.3">
      <c r="A45" s="189" t="s">
        <v>17</v>
      </c>
      <c r="B45" s="190"/>
      <c r="C45" s="190"/>
      <c r="D45" s="190"/>
      <c r="E45" s="190"/>
      <c r="F45" s="190"/>
      <c r="G45" s="190"/>
      <c r="H45" s="191"/>
    </row>
    <row r="46" spans="1:8" ht="20.149999999999999" customHeight="1" x14ac:dyDescent="0.3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79" t="s">
        <v>4</v>
      </c>
      <c r="G46" s="184"/>
      <c r="H46" s="186"/>
    </row>
    <row r="47" spans="1:8" ht="20.149999999999999" customHeight="1" x14ac:dyDescent="0.3">
      <c r="A47" s="4" t="s">
        <v>5</v>
      </c>
      <c r="B47" s="16">
        <f>$B$7*$H$47</f>
        <v>27.839999999999996</v>
      </c>
      <c r="C47" s="15">
        <f>$C$7*$H$47</f>
        <v>23.2</v>
      </c>
      <c r="D47" s="56">
        <f>$D$7*$H$47</f>
        <v>18.559999999999999</v>
      </c>
      <c r="E47" s="70">
        <f>$E$7*$H$47</f>
        <v>13.919999999999998</v>
      </c>
      <c r="F47" s="79">
        <f>$F$7*$H$47</f>
        <v>9.2799999999999994</v>
      </c>
      <c r="G47" s="57" t="s">
        <v>94</v>
      </c>
      <c r="H47" s="12">
        <v>0.28999999999999998</v>
      </c>
    </row>
    <row r="48" spans="1:8" ht="20.149999999999999" customHeight="1" x14ac:dyDescent="0.3">
      <c r="A48" s="4" t="s">
        <v>6</v>
      </c>
      <c r="B48" s="16">
        <f>$B$7*$H$48</f>
        <v>23.04</v>
      </c>
      <c r="C48" s="15">
        <f>$C$7*$H$48</f>
        <v>19.2</v>
      </c>
      <c r="D48" s="56">
        <f>$D$7*$H$48</f>
        <v>15.36</v>
      </c>
      <c r="E48" s="70">
        <f>$E$7*$H$48</f>
        <v>11.52</v>
      </c>
      <c r="F48" s="79">
        <f>$F$7*$H$48</f>
        <v>7.68</v>
      </c>
      <c r="G48" s="57" t="s">
        <v>94</v>
      </c>
      <c r="H48" s="12">
        <v>0.24</v>
      </c>
    </row>
    <row r="49" spans="1:8" ht="20.149999999999999" customHeight="1" x14ac:dyDescent="0.3">
      <c r="A49" s="4" t="s">
        <v>7</v>
      </c>
      <c r="B49" s="16">
        <f>$B$7*$H$49</f>
        <v>18.240000000000002</v>
      </c>
      <c r="C49" s="15">
        <f>$C$7*$H$49</f>
        <v>15.2</v>
      </c>
      <c r="D49" s="56">
        <f>$D$7*$H$49</f>
        <v>12.16</v>
      </c>
      <c r="E49" s="70">
        <f>$E$7*$H$49</f>
        <v>9.120000000000001</v>
      </c>
      <c r="F49" s="79">
        <f>$F$7*$H$49</f>
        <v>6.08</v>
      </c>
      <c r="G49" s="57" t="s">
        <v>94</v>
      </c>
      <c r="H49" s="12">
        <v>0.19</v>
      </c>
    </row>
    <row r="50" spans="1:8" ht="20.149999999999999" customHeight="1" x14ac:dyDescent="0.3">
      <c r="A50" s="4" t="s">
        <v>8</v>
      </c>
      <c r="B50" s="16">
        <f>$B$7*$H$50</f>
        <v>13.440000000000001</v>
      </c>
      <c r="C50" s="15">
        <f>$C$7*$H$50</f>
        <v>11.200000000000001</v>
      </c>
      <c r="D50" s="56">
        <f>$D$7*$H$50</f>
        <v>8.9600000000000009</v>
      </c>
      <c r="E50" s="70">
        <f>$E$7*$H$50</f>
        <v>6.7200000000000006</v>
      </c>
      <c r="F50" s="79">
        <f>$F$7*$H$50</f>
        <v>4.4800000000000004</v>
      </c>
      <c r="G50" s="57" t="s">
        <v>94</v>
      </c>
      <c r="H50" s="12">
        <v>0.14000000000000001</v>
      </c>
    </row>
    <row r="51" spans="1:8" ht="20.149999999999999" customHeight="1" x14ac:dyDescent="0.3">
      <c r="A51" s="4" t="s">
        <v>9</v>
      </c>
      <c r="B51" s="16">
        <f>$B$7*$H$51</f>
        <v>8.64</v>
      </c>
      <c r="C51" s="15">
        <f>$C$7*$H$51</f>
        <v>7.1999999999999993</v>
      </c>
      <c r="D51" s="56">
        <f>$D$7*$H$51</f>
        <v>5.76</v>
      </c>
      <c r="E51" s="70">
        <f>$E$7*$H$51</f>
        <v>4.32</v>
      </c>
      <c r="F51" s="79">
        <f>$F$7*$H$51</f>
        <v>2.88</v>
      </c>
      <c r="G51" s="57" t="s">
        <v>94</v>
      </c>
      <c r="H51" s="12">
        <v>0.09</v>
      </c>
    </row>
    <row r="52" spans="1:8" ht="20.149999999999999" customHeight="1" x14ac:dyDescent="0.3">
      <c r="A52" s="4" t="s">
        <v>10</v>
      </c>
      <c r="B52" s="16">
        <f>$B$7*$H$52</f>
        <v>4.8000000000000007</v>
      </c>
      <c r="C52" s="15">
        <f>$C$7*$H$52</f>
        <v>4</v>
      </c>
      <c r="D52" s="56">
        <f>$D$7*$H$52</f>
        <v>3.2</v>
      </c>
      <c r="E52" s="70">
        <f>$E$7*$H$52</f>
        <v>2.4000000000000004</v>
      </c>
      <c r="F52" s="79">
        <f>$F$7*$H$52</f>
        <v>1.6</v>
      </c>
      <c r="G52" s="57" t="s">
        <v>94</v>
      </c>
      <c r="H52" s="12">
        <v>0.05</v>
      </c>
    </row>
    <row r="53" spans="1:8" ht="20.149999999999999" customHeight="1" x14ac:dyDescent="0.3">
      <c r="A53" s="4" t="s">
        <v>14</v>
      </c>
      <c r="B53" s="17">
        <f>SUM(B47:B52)</f>
        <v>96</v>
      </c>
      <c r="C53" s="17">
        <f>SUM(C47:C52)</f>
        <v>80</v>
      </c>
      <c r="D53" s="17">
        <f>SUM(D47:D52)</f>
        <v>64</v>
      </c>
      <c r="E53" s="17">
        <f>SUM(E47:E52)</f>
        <v>48</v>
      </c>
      <c r="F53" s="17">
        <f>SUM(F47:F52)</f>
        <v>32</v>
      </c>
      <c r="G53" s="17">
        <f t="shared" ref="G53" si="2">SUM(B53:F53)</f>
        <v>320</v>
      </c>
      <c r="H53" s="81">
        <f>SUM(H47:H52)</f>
        <v>1</v>
      </c>
    </row>
    <row r="54" spans="1:8" ht="20.149999999999999" customHeight="1" x14ac:dyDescent="0.3">
      <c r="A54" s="184"/>
      <c r="B54" s="185"/>
      <c r="C54" s="185"/>
      <c r="D54" s="185"/>
      <c r="E54" s="185"/>
      <c r="F54" s="185"/>
      <c r="G54" s="185"/>
      <c r="H54" s="186"/>
    </row>
    <row r="55" spans="1:8" ht="20.149999999999999" customHeight="1" x14ac:dyDescent="0.3">
      <c r="A55" s="189" t="s">
        <v>56</v>
      </c>
      <c r="B55" s="190"/>
      <c r="C55" s="190"/>
      <c r="D55" s="190"/>
      <c r="E55" s="190"/>
      <c r="F55" s="190"/>
      <c r="G55" s="190"/>
      <c r="H55" s="191"/>
    </row>
    <row r="56" spans="1:8" ht="20.149999999999999" customHeight="1" x14ac:dyDescent="0.3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79" t="s">
        <v>4</v>
      </c>
      <c r="G56" s="184"/>
      <c r="H56" s="186"/>
    </row>
    <row r="57" spans="1:8" ht="20.149999999999999" customHeight="1" x14ac:dyDescent="0.3">
      <c r="A57" s="4" t="s">
        <v>5</v>
      </c>
      <c r="B57" s="16">
        <f>$B$7*$H$57</f>
        <v>23.04</v>
      </c>
      <c r="C57" s="15">
        <f>$C$7*$H$57</f>
        <v>19.2</v>
      </c>
      <c r="D57" s="56">
        <f>$D$7*$H$57</f>
        <v>15.36</v>
      </c>
      <c r="E57" s="70">
        <f>$E$7*$H$57</f>
        <v>11.52</v>
      </c>
      <c r="F57" s="79">
        <f>$F$7*$H$57</f>
        <v>7.68</v>
      </c>
      <c r="G57" s="57" t="s">
        <v>94</v>
      </c>
      <c r="H57" s="12">
        <v>0.24</v>
      </c>
    </row>
    <row r="58" spans="1:8" ht="20.149999999999999" customHeight="1" x14ac:dyDescent="0.3">
      <c r="A58" s="4" t="s">
        <v>6</v>
      </c>
      <c r="B58" s="16">
        <f>$B$7*$H$58</f>
        <v>19.200000000000003</v>
      </c>
      <c r="C58" s="15">
        <f>$C$7*$H$58</f>
        <v>16</v>
      </c>
      <c r="D58" s="56">
        <f>$D$7*$H$58</f>
        <v>12.8</v>
      </c>
      <c r="E58" s="70">
        <f>$E$7*$H$58</f>
        <v>9.6000000000000014</v>
      </c>
      <c r="F58" s="79">
        <f>$F$7*$H$58</f>
        <v>6.4</v>
      </c>
      <c r="G58" s="57" t="s">
        <v>94</v>
      </c>
      <c r="H58" s="12">
        <v>0.2</v>
      </c>
    </row>
    <row r="59" spans="1:8" ht="20.149999999999999" customHeight="1" x14ac:dyDescent="0.3">
      <c r="A59" s="4" t="s">
        <v>7</v>
      </c>
      <c r="B59" s="16">
        <f>$B$7*$H$59</f>
        <v>16.32</v>
      </c>
      <c r="C59" s="15">
        <f>$C$7*$H$59</f>
        <v>13.600000000000001</v>
      </c>
      <c r="D59" s="56">
        <f>$D$7*$H$59</f>
        <v>10.88</v>
      </c>
      <c r="E59" s="70">
        <f>$E$7*$H$59</f>
        <v>8.16</v>
      </c>
      <c r="F59" s="79">
        <f>$F$7*$H$59</f>
        <v>5.44</v>
      </c>
      <c r="G59" s="57" t="s">
        <v>94</v>
      </c>
      <c r="H59" s="12">
        <v>0.17</v>
      </c>
    </row>
    <row r="60" spans="1:8" ht="20.149999999999999" customHeight="1" x14ac:dyDescent="0.3">
      <c r="A60" s="4" t="s">
        <v>8</v>
      </c>
      <c r="B60" s="16">
        <f>$B$7*$H$60</f>
        <v>12.48</v>
      </c>
      <c r="C60" s="15">
        <f>$C$7*$H$60</f>
        <v>10.4</v>
      </c>
      <c r="D60" s="56">
        <f>$D$7*$H$60</f>
        <v>8.32</v>
      </c>
      <c r="E60" s="70">
        <f>$E$7*$H$60</f>
        <v>6.24</v>
      </c>
      <c r="F60" s="79">
        <f>$F$7*$H$60</f>
        <v>4.16</v>
      </c>
      <c r="G60" s="57" t="s">
        <v>94</v>
      </c>
      <c r="H60" s="12">
        <v>0.13</v>
      </c>
    </row>
    <row r="61" spans="1:8" ht="20.149999999999999" customHeight="1" x14ac:dyDescent="0.3">
      <c r="A61" s="4" t="s">
        <v>9</v>
      </c>
      <c r="B61" s="16">
        <f>$B$7*$H$61</f>
        <v>9.6000000000000014</v>
      </c>
      <c r="C61" s="15">
        <f>$C$7*$H$61</f>
        <v>8</v>
      </c>
      <c r="D61" s="56">
        <f>$D$7*$H$61</f>
        <v>6.4</v>
      </c>
      <c r="E61" s="70">
        <f>$E$7*$H$61</f>
        <v>4.8000000000000007</v>
      </c>
      <c r="F61" s="79">
        <f>$F$7*$H$61</f>
        <v>3.2</v>
      </c>
      <c r="G61" s="57" t="s">
        <v>94</v>
      </c>
      <c r="H61" s="12">
        <v>0.1</v>
      </c>
    </row>
    <row r="62" spans="1:8" ht="20.149999999999999" customHeight="1" x14ac:dyDescent="0.3">
      <c r="A62" s="4" t="s">
        <v>10</v>
      </c>
      <c r="B62" s="16">
        <f>$B$7*$H$62</f>
        <v>6.7200000000000006</v>
      </c>
      <c r="C62" s="15">
        <f>$C$7*$H$62</f>
        <v>5.6000000000000005</v>
      </c>
      <c r="D62" s="56">
        <f>$D$7*$H$62</f>
        <v>4.4800000000000004</v>
      </c>
      <c r="E62" s="70">
        <f>$E$7*$H$62</f>
        <v>3.3600000000000003</v>
      </c>
      <c r="F62" s="79">
        <f>$F$7*$H$62</f>
        <v>2.2400000000000002</v>
      </c>
      <c r="G62" s="57" t="s">
        <v>94</v>
      </c>
      <c r="H62" s="12">
        <v>7.0000000000000007E-2</v>
      </c>
    </row>
    <row r="63" spans="1:8" ht="20.149999999999999" customHeight="1" x14ac:dyDescent="0.3">
      <c r="A63" s="4" t="s">
        <v>13</v>
      </c>
      <c r="B63" s="16">
        <f>$B$7*$H$63</f>
        <v>4.8000000000000007</v>
      </c>
      <c r="C63" s="15">
        <f>$C$7*$H$63</f>
        <v>4</v>
      </c>
      <c r="D63" s="56">
        <f>$D$7*$H$63</f>
        <v>3.2</v>
      </c>
      <c r="E63" s="70">
        <f>$E$7*$H$63</f>
        <v>2.4000000000000004</v>
      </c>
      <c r="F63" s="79">
        <f>$F$7*$H$63</f>
        <v>1.6</v>
      </c>
      <c r="G63" s="57" t="s">
        <v>94</v>
      </c>
      <c r="H63" s="12">
        <v>0.05</v>
      </c>
    </row>
    <row r="64" spans="1:8" ht="20.149999999999999" customHeight="1" x14ac:dyDescent="0.3">
      <c r="A64" s="4" t="s">
        <v>12</v>
      </c>
      <c r="B64" s="16">
        <f>$B$7*$H$64</f>
        <v>3.84</v>
      </c>
      <c r="C64" s="15">
        <f>$C$7*$H$64</f>
        <v>3.2</v>
      </c>
      <c r="D64" s="56">
        <f>$D$7*$H$64</f>
        <v>2.56</v>
      </c>
      <c r="E64" s="70">
        <f>$E$7*$H$64</f>
        <v>1.92</v>
      </c>
      <c r="F64" s="79">
        <f>$F$7*$H$64</f>
        <v>1.28</v>
      </c>
      <c r="G64" s="57" t="s">
        <v>94</v>
      </c>
      <c r="H64" s="12">
        <v>0.04</v>
      </c>
    </row>
    <row r="65" spans="1:12" ht="20.149999999999999" customHeight="1" x14ac:dyDescent="0.3">
      <c r="A65" s="4" t="s">
        <v>14</v>
      </c>
      <c r="B65" s="21">
        <f>SUM(B57:B64)</f>
        <v>96.000000000000014</v>
      </c>
      <c r="C65" s="21">
        <f>SUM(C57:C64)</f>
        <v>80</v>
      </c>
      <c r="D65" s="21">
        <f>SUM(D57:D64)</f>
        <v>64</v>
      </c>
      <c r="E65" s="21">
        <f>SUM(E57:E64)</f>
        <v>48.000000000000007</v>
      </c>
      <c r="F65" s="21">
        <f>SUM(F57:F64)</f>
        <v>32</v>
      </c>
      <c r="G65" s="17">
        <f t="shared" ref="G65" si="3">SUM(B65:F65)</f>
        <v>320</v>
      </c>
      <c r="H65" s="81">
        <f>SUM(H57:H64)</f>
        <v>1</v>
      </c>
    </row>
    <row r="66" spans="1:12" ht="20.149999999999999" customHeight="1" x14ac:dyDescent="0.3">
      <c r="A66" s="184"/>
      <c r="B66" s="185"/>
      <c r="C66" s="185"/>
      <c r="D66" s="185"/>
      <c r="E66" s="185"/>
      <c r="F66" s="185"/>
      <c r="G66" s="185"/>
      <c r="H66" s="186"/>
    </row>
    <row r="67" spans="1:12" ht="20.149999999999999" customHeight="1" x14ac:dyDescent="0.3">
      <c r="A67" s="214" t="s">
        <v>57</v>
      </c>
      <c r="B67" s="215"/>
      <c r="C67" s="215"/>
      <c r="D67" s="215"/>
      <c r="E67" s="215"/>
      <c r="F67" s="215"/>
      <c r="G67" s="215"/>
      <c r="H67" s="216"/>
      <c r="L67" s="13"/>
    </row>
    <row r="68" spans="1:12" ht="20.149999999999999" customHeight="1" x14ac:dyDescent="0.3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79" t="s">
        <v>4</v>
      </c>
      <c r="G68" s="184"/>
      <c r="H68" s="186"/>
    </row>
    <row r="69" spans="1:12" ht="20.149999999999999" customHeight="1" x14ac:dyDescent="0.3">
      <c r="A69" s="4" t="s">
        <v>5</v>
      </c>
      <c r="B69" s="16">
        <f>$B$7*$H$69</f>
        <v>20.16</v>
      </c>
      <c r="C69" s="15">
        <f>$C$7*$H$69</f>
        <v>16.8</v>
      </c>
      <c r="D69" s="56">
        <f>$D$7*$H$69</f>
        <v>13.44</v>
      </c>
      <c r="E69" s="70">
        <f>$E$7*$H$69</f>
        <v>10.08</v>
      </c>
      <c r="F69" s="79">
        <f>$F$7*$H$69</f>
        <v>6.72</v>
      </c>
      <c r="G69" s="57" t="s">
        <v>94</v>
      </c>
      <c r="H69" s="82">
        <v>0.21</v>
      </c>
    </row>
    <row r="70" spans="1:12" ht="20.149999999999999" customHeight="1" x14ac:dyDescent="0.3">
      <c r="A70" s="4" t="s">
        <v>6</v>
      </c>
      <c r="B70" s="16">
        <f>$B$7*$H$70</f>
        <v>17.28</v>
      </c>
      <c r="C70" s="15">
        <f>$C$7*$H$70</f>
        <v>14.399999999999999</v>
      </c>
      <c r="D70" s="56">
        <f>$D$7*$H$70</f>
        <v>11.52</v>
      </c>
      <c r="E70" s="70">
        <f>$E$7*$H$70</f>
        <v>8.64</v>
      </c>
      <c r="F70" s="79">
        <f>$F$7*$H$70</f>
        <v>5.76</v>
      </c>
      <c r="G70" s="57" t="s">
        <v>94</v>
      </c>
      <c r="H70" s="12">
        <v>0.18</v>
      </c>
    </row>
    <row r="71" spans="1:12" s="13" customFormat="1" ht="20.149999999999999" customHeight="1" x14ac:dyDescent="0.3">
      <c r="A71" s="4" t="s">
        <v>7</v>
      </c>
      <c r="B71" s="16">
        <f>$B$7*$H$71</f>
        <v>14.399999999999999</v>
      </c>
      <c r="C71" s="15">
        <f>$C$7*$H$71</f>
        <v>12</v>
      </c>
      <c r="D71" s="56">
        <f>$D$7*$H$71</f>
        <v>9.6</v>
      </c>
      <c r="E71" s="70">
        <f>$E$7*$H$71</f>
        <v>7.1999999999999993</v>
      </c>
      <c r="F71" s="79">
        <f>$F$7*$H$71</f>
        <v>4.8</v>
      </c>
      <c r="G71" s="57" t="s">
        <v>94</v>
      </c>
      <c r="H71" s="12">
        <v>0.15</v>
      </c>
    </row>
    <row r="72" spans="1:12" ht="20.149999999999999" customHeight="1" x14ac:dyDescent="0.3">
      <c r="A72" s="4" t="s">
        <v>8</v>
      </c>
      <c r="B72" s="16">
        <f>$B$7*$H$72</f>
        <v>11.52</v>
      </c>
      <c r="C72" s="15">
        <f>$C$7*$H$72</f>
        <v>9.6</v>
      </c>
      <c r="D72" s="56">
        <f>$D$7*$H$72</f>
        <v>7.68</v>
      </c>
      <c r="E72" s="70">
        <f>$E$7*$H$72</f>
        <v>5.76</v>
      </c>
      <c r="F72" s="79">
        <f>$F$7*$H$72</f>
        <v>3.84</v>
      </c>
      <c r="G72" s="57" t="s">
        <v>94</v>
      </c>
      <c r="H72" s="12">
        <v>0.12</v>
      </c>
    </row>
    <row r="73" spans="1:12" ht="20.149999999999999" customHeight="1" x14ac:dyDescent="0.3">
      <c r="A73" s="4" t="s">
        <v>9</v>
      </c>
      <c r="B73" s="16">
        <f>$B$7*$H$73</f>
        <v>8.64</v>
      </c>
      <c r="C73" s="15">
        <f>$C$7*$H$73</f>
        <v>7.1999999999999993</v>
      </c>
      <c r="D73" s="56">
        <f>$D$7*$H$73</f>
        <v>5.76</v>
      </c>
      <c r="E73" s="70">
        <f>$E$7*$H$73</f>
        <v>4.32</v>
      </c>
      <c r="F73" s="79">
        <f>$F$7*$H$73</f>
        <v>2.88</v>
      </c>
      <c r="G73" s="57" t="s">
        <v>94</v>
      </c>
      <c r="H73" s="12">
        <v>0.09</v>
      </c>
    </row>
    <row r="74" spans="1:12" ht="20.149999999999999" customHeight="1" x14ac:dyDescent="0.3">
      <c r="A74" s="4" t="s">
        <v>10</v>
      </c>
      <c r="B74" s="16">
        <f>$B$7*$H$74</f>
        <v>6.7200000000000006</v>
      </c>
      <c r="C74" s="15">
        <f>$C$7*$H$74</f>
        <v>5.6000000000000005</v>
      </c>
      <c r="D74" s="56">
        <f>$D$7*$H$74</f>
        <v>4.4800000000000004</v>
      </c>
      <c r="E74" s="70">
        <f>$E$7*$H$74</f>
        <v>3.3600000000000003</v>
      </c>
      <c r="F74" s="79">
        <f>$F$7*$H$74</f>
        <v>2.2400000000000002</v>
      </c>
      <c r="G74" s="57" t="s">
        <v>94</v>
      </c>
      <c r="H74" s="12">
        <v>7.0000000000000007E-2</v>
      </c>
    </row>
    <row r="75" spans="1:12" ht="20.149999999999999" customHeight="1" x14ac:dyDescent="0.3">
      <c r="A75" s="4" t="s">
        <v>13</v>
      </c>
      <c r="B75" s="16">
        <f>$B$7*$H$75</f>
        <v>5.76</v>
      </c>
      <c r="C75" s="15">
        <f>$C$7*$H$75</f>
        <v>4.8</v>
      </c>
      <c r="D75" s="56">
        <f>$D$7*$H$75</f>
        <v>3.84</v>
      </c>
      <c r="E75" s="70">
        <f>$E$7*$H$75</f>
        <v>2.88</v>
      </c>
      <c r="F75" s="79">
        <f>$F$7*$H$75</f>
        <v>1.92</v>
      </c>
      <c r="G75" s="57" t="s">
        <v>94</v>
      </c>
      <c r="H75" s="12">
        <v>0.06</v>
      </c>
    </row>
    <row r="76" spans="1:12" ht="20.149999999999999" customHeight="1" x14ac:dyDescent="0.3">
      <c r="A76" s="4" t="s">
        <v>12</v>
      </c>
      <c r="B76" s="16">
        <f>$B$7*$H$76</f>
        <v>4.8000000000000007</v>
      </c>
      <c r="C76" s="15">
        <f>$C$7*$H$76</f>
        <v>4</v>
      </c>
      <c r="D76" s="56">
        <f>$D$7*$H$76</f>
        <v>3.2</v>
      </c>
      <c r="E76" s="70">
        <f>$E$7*$H$76</f>
        <v>2.4000000000000004</v>
      </c>
      <c r="F76" s="79">
        <f>$F$7*$H$76</f>
        <v>1.6</v>
      </c>
      <c r="G76" s="57" t="s">
        <v>94</v>
      </c>
      <c r="H76" s="12">
        <v>0.05</v>
      </c>
    </row>
    <row r="77" spans="1:12" ht="20.149999999999999" customHeight="1" x14ac:dyDescent="0.3">
      <c r="A77" s="4" t="s">
        <v>41</v>
      </c>
      <c r="B77" s="16">
        <f>$B$7*$H$77</f>
        <v>3.84</v>
      </c>
      <c r="C77" s="15">
        <f>$C$7*$H$77</f>
        <v>3.2</v>
      </c>
      <c r="D77" s="56">
        <f>$D$7*$H$77</f>
        <v>2.56</v>
      </c>
      <c r="E77" s="70">
        <f>$E$7*$H$77</f>
        <v>1.92</v>
      </c>
      <c r="F77" s="79">
        <f>$F$7*$H$77</f>
        <v>1.28</v>
      </c>
      <c r="G77" s="57" t="s">
        <v>94</v>
      </c>
      <c r="H77" s="12">
        <v>0.04</v>
      </c>
    </row>
    <row r="78" spans="1:12" ht="20.149999999999999" customHeight="1" x14ac:dyDescent="0.3">
      <c r="A78" s="4" t="s">
        <v>40</v>
      </c>
      <c r="B78" s="16">
        <f>$B$7*$H$78</f>
        <v>2.88</v>
      </c>
      <c r="C78" s="15">
        <f>$C$7*$H$78</f>
        <v>2.4</v>
      </c>
      <c r="D78" s="56">
        <f>$D$7*$H$78</f>
        <v>1.92</v>
      </c>
      <c r="E78" s="70">
        <f>$E$7*$H$78</f>
        <v>1.44</v>
      </c>
      <c r="F78" s="79">
        <f>$F$7*$H$78</f>
        <v>0.96</v>
      </c>
      <c r="G78" s="57" t="s">
        <v>94</v>
      </c>
      <c r="H78" s="12">
        <v>0.03</v>
      </c>
    </row>
    <row r="79" spans="1:12" ht="20.149999999999999" customHeight="1" x14ac:dyDescent="0.3">
      <c r="A79" s="4" t="s">
        <v>14</v>
      </c>
      <c r="B79" s="89">
        <f>SUM(B69:B78)</f>
        <v>96</v>
      </c>
      <c r="C79" s="89">
        <f t="shared" ref="C79:F79" si="4">SUM(C69:C78)</f>
        <v>80</v>
      </c>
      <c r="D79" s="89">
        <f t="shared" si="4"/>
        <v>64.000000000000014</v>
      </c>
      <c r="E79" s="89">
        <f t="shared" si="4"/>
        <v>48</v>
      </c>
      <c r="F79" s="89">
        <f t="shared" si="4"/>
        <v>32.000000000000007</v>
      </c>
      <c r="G79" s="89">
        <f>SUM(B79:F79)</f>
        <v>320</v>
      </c>
      <c r="H79" s="84">
        <f>SUM(H69:H78)</f>
        <v>1.0000000000000002</v>
      </c>
    </row>
    <row r="80" spans="1:12" ht="20.149999999999999" customHeight="1" x14ac:dyDescent="0.3">
      <c r="A80" s="184"/>
      <c r="B80" s="185"/>
      <c r="C80" s="185"/>
      <c r="D80" s="185"/>
      <c r="E80" s="185"/>
      <c r="F80" s="185"/>
      <c r="G80" s="185"/>
      <c r="H80" s="186"/>
    </row>
    <row r="81" spans="1:8" ht="20.149999999999999" customHeight="1" x14ac:dyDescent="0.3">
      <c r="A81" s="214" t="s">
        <v>59</v>
      </c>
      <c r="B81" s="215"/>
      <c r="C81" s="215"/>
      <c r="D81" s="215"/>
      <c r="E81" s="215"/>
      <c r="F81" s="215"/>
      <c r="G81" s="215"/>
      <c r="H81" s="216"/>
    </row>
    <row r="82" spans="1:8" ht="20.149999999999999" customHeight="1" x14ac:dyDescent="0.3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79" t="s">
        <v>4</v>
      </c>
      <c r="G82" s="184"/>
      <c r="H82" s="186"/>
    </row>
    <row r="83" spans="1:8" ht="20.149999999999999" customHeight="1" x14ac:dyDescent="0.3">
      <c r="A83" s="4" t="s">
        <v>5</v>
      </c>
      <c r="B83" s="16">
        <f>$B$7*$H$83</f>
        <v>18.240000000000002</v>
      </c>
      <c r="C83" s="15">
        <f>$C$7*$H$83</f>
        <v>15.2</v>
      </c>
      <c r="D83" s="56">
        <f>$D$7*$H$83</f>
        <v>12.16</v>
      </c>
      <c r="E83" s="70">
        <f>$E$7*$H$83</f>
        <v>9.120000000000001</v>
      </c>
      <c r="F83" s="79">
        <f>$F$7*$H$83</f>
        <v>6.08</v>
      </c>
      <c r="G83" s="57" t="s">
        <v>94</v>
      </c>
      <c r="H83" s="82">
        <v>0.19</v>
      </c>
    </row>
    <row r="84" spans="1:8" ht="20.149999999999999" customHeight="1" x14ac:dyDescent="0.3">
      <c r="A84" s="4" t="s">
        <v>6</v>
      </c>
      <c r="B84" s="16">
        <f>$B$7*$H$84</f>
        <v>14.399999999999999</v>
      </c>
      <c r="C84" s="15">
        <f>$C$7*$H$84</f>
        <v>12</v>
      </c>
      <c r="D84" s="56">
        <f>$D$7*$H$84</f>
        <v>9.6</v>
      </c>
      <c r="E84" s="70">
        <f>$E$7*$H$84</f>
        <v>7.1999999999999993</v>
      </c>
      <c r="F84" s="79">
        <f>$F$7*$H$84</f>
        <v>4.8</v>
      </c>
      <c r="G84" s="57" t="s">
        <v>94</v>
      </c>
      <c r="H84" s="35">
        <v>0.15</v>
      </c>
    </row>
    <row r="85" spans="1:8" ht="20.149999999999999" customHeight="1" x14ac:dyDescent="0.3">
      <c r="A85" s="4" t="s">
        <v>7</v>
      </c>
      <c r="B85" s="16">
        <f>$B$7*$H$85</f>
        <v>11.52</v>
      </c>
      <c r="C85" s="15">
        <f>$C$7*$H$85</f>
        <v>9.6</v>
      </c>
      <c r="D85" s="56">
        <f>$D$7*$H$85</f>
        <v>7.68</v>
      </c>
      <c r="E85" s="70">
        <f>$E$7*$H$85</f>
        <v>5.76</v>
      </c>
      <c r="F85" s="79">
        <f>$F$7*$H$85</f>
        <v>3.84</v>
      </c>
      <c r="G85" s="57" t="s">
        <v>94</v>
      </c>
      <c r="H85" s="35">
        <v>0.12</v>
      </c>
    </row>
    <row r="86" spans="1:8" ht="20.149999999999999" customHeight="1" x14ac:dyDescent="0.3">
      <c r="A86" s="4" t="s">
        <v>8</v>
      </c>
      <c r="B86" s="16">
        <f>$B$7*$H$86</f>
        <v>9.6000000000000014</v>
      </c>
      <c r="C86" s="15">
        <f>$C$7*$H$86</f>
        <v>8</v>
      </c>
      <c r="D86" s="56">
        <f>$D$7*$H$86</f>
        <v>6.4</v>
      </c>
      <c r="E86" s="70">
        <f>$E$7*$H$86</f>
        <v>4.8000000000000007</v>
      </c>
      <c r="F86" s="79">
        <f>$F$7*$H$86</f>
        <v>3.2</v>
      </c>
      <c r="G86" s="57" t="s">
        <v>94</v>
      </c>
      <c r="H86" s="35">
        <v>0.1</v>
      </c>
    </row>
    <row r="87" spans="1:8" ht="20.149999999999999" customHeight="1" x14ac:dyDescent="0.3">
      <c r="A87" s="4" t="s">
        <v>9</v>
      </c>
      <c r="B87" s="16">
        <f>$B$7*$H$87</f>
        <v>8.64</v>
      </c>
      <c r="C87" s="15">
        <f>$C$7*$H$87</f>
        <v>7.1999999999999993</v>
      </c>
      <c r="D87" s="56">
        <f>$D$7*$H$87</f>
        <v>5.76</v>
      </c>
      <c r="E87" s="70">
        <f>$E$7*$H$87</f>
        <v>4.32</v>
      </c>
      <c r="F87" s="79">
        <f>$F$7*$H$87</f>
        <v>2.88</v>
      </c>
      <c r="G87" s="57" t="s">
        <v>94</v>
      </c>
      <c r="H87" s="35">
        <v>0.09</v>
      </c>
    </row>
    <row r="88" spans="1:8" ht="20.149999999999999" customHeight="1" x14ac:dyDescent="0.3">
      <c r="A88" s="4" t="s">
        <v>10</v>
      </c>
      <c r="B88" s="16">
        <f>$B$7*$H$88</f>
        <v>7.68</v>
      </c>
      <c r="C88" s="15">
        <f>$C$7*$H$88</f>
        <v>6.4</v>
      </c>
      <c r="D88" s="56">
        <f>$D$7*$H$88</f>
        <v>5.12</v>
      </c>
      <c r="E88" s="70">
        <f>$E$7*$H$88</f>
        <v>3.84</v>
      </c>
      <c r="F88" s="79">
        <f>$F$7*$H$88</f>
        <v>2.56</v>
      </c>
      <c r="G88" s="57" t="s">
        <v>94</v>
      </c>
      <c r="H88" s="12">
        <v>0.08</v>
      </c>
    </row>
    <row r="89" spans="1:8" ht="20.149999999999999" customHeight="1" x14ac:dyDescent="0.3">
      <c r="A89" s="4" t="s">
        <v>13</v>
      </c>
      <c r="B89" s="16">
        <f>$B$7*$H$89</f>
        <v>6.7200000000000006</v>
      </c>
      <c r="C89" s="15">
        <f>$C$7*$H$89</f>
        <v>5.6000000000000005</v>
      </c>
      <c r="D89" s="56">
        <f>$D$7*$H$89</f>
        <v>4.4800000000000004</v>
      </c>
      <c r="E89" s="70">
        <f>$E$7*$H$89</f>
        <v>3.3600000000000003</v>
      </c>
      <c r="F89" s="79">
        <f>$F$7*$H$89</f>
        <v>2.2400000000000002</v>
      </c>
      <c r="G89" s="57" t="s">
        <v>94</v>
      </c>
      <c r="H89" s="12">
        <v>7.0000000000000007E-2</v>
      </c>
    </row>
    <row r="90" spans="1:8" ht="20.149999999999999" customHeight="1" x14ac:dyDescent="0.3">
      <c r="A90" s="4" t="s">
        <v>12</v>
      </c>
      <c r="B90" s="16">
        <f>$B$7*$H$90</f>
        <v>5.76</v>
      </c>
      <c r="C90" s="15">
        <f>$C$7*$H$90</f>
        <v>4.8</v>
      </c>
      <c r="D90" s="56">
        <f>$D$7*$H$90</f>
        <v>3.84</v>
      </c>
      <c r="E90" s="70">
        <f>$E$7*$H$90</f>
        <v>2.88</v>
      </c>
      <c r="F90" s="79">
        <f>$F$7*$H$90</f>
        <v>1.92</v>
      </c>
      <c r="G90" s="57" t="s">
        <v>94</v>
      </c>
      <c r="H90" s="12">
        <v>0.06</v>
      </c>
    </row>
    <row r="91" spans="1:8" ht="20.149999999999999" customHeight="1" x14ac:dyDescent="0.3">
      <c r="A91" s="4" t="s">
        <v>41</v>
      </c>
      <c r="B91" s="16">
        <f>$B$7*$H$91</f>
        <v>4.8000000000000007</v>
      </c>
      <c r="C91" s="15">
        <f>$C$7*$H$91</f>
        <v>4</v>
      </c>
      <c r="D91" s="56">
        <f>$D$7*$H$91</f>
        <v>3.2</v>
      </c>
      <c r="E91" s="70">
        <f>$E$7*$H$91</f>
        <v>2.4000000000000004</v>
      </c>
      <c r="F91" s="79">
        <f>$F$7*$H$91</f>
        <v>1.6</v>
      </c>
      <c r="G91" s="57" t="s">
        <v>94</v>
      </c>
      <c r="H91" s="12">
        <v>0.05</v>
      </c>
    </row>
    <row r="92" spans="1:8" ht="20.149999999999999" customHeight="1" x14ac:dyDescent="0.3">
      <c r="A92" s="4" t="s">
        <v>40</v>
      </c>
      <c r="B92" s="16">
        <f>$B$7*$H$92</f>
        <v>3.84</v>
      </c>
      <c r="C92" s="15">
        <f>$C$7*$H$92</f>
        <v>3.2</v>
      </c>
      <c r="D92" s="56">
        <f>$D$7*$H$92</f>
        <v>2.56</v>
      </c>
      <c r="E92" s="70">
        <f>$E$7*$H$92</f>
        <v>1.92</v>
      </c>
      <c r="F92" s="79">
        <f>$F$7*$H$92</f>
        <v>1.28</v>
      </c>
      <c r="G92" s="57" t="s">
        <v>94</v>
      </c>
      <c r="H92" s="12">
        <v>0.04</v>
      </c>
    </row>
    <row r="93" spans="1:8" ht="20.149999999999999" customHeight="1" x14ac:dyDescent="0.3">
      <c r="A93" s="4" t="s">
        <v>39</v>
      </c>
      <c r="B93" s="16">
        <f>$B$7*$H$93</f>
        <v>2.88</v>
      </c>
      <c r="C93" s="15">
        <f>$C$7*$H$93</f>
        <v>2.4</v>
      </c>
      <c r="D93" s="56">
        <f>$D$7*$H$93</f>
        <v>1.92</v>
      </c>
      <c r="E93" s="70">
        <f>$E$7*$H$93</f>
        <v>1.44</v>
      </c>
      <c r="F93" s="79">
        <f>$F$7*$H$93</f>
        <v>0.96</v>
      </c>
      <c r="G93" s="57" t="s">
        <v>94</v>
      </c>
      <c r="H93" s="12">
        <v>0.03</v>
      </c>
    </row>
    <row r="94" spans="1:8" ht="20.149999999999999" customHeight="1" x14ac:dyDescent="0.3">
      <c r="A94" s="4" t="s">
        <v>58</v>
      </c>
      <c r="B94" s="16">
        <f>$B$7*$H$94</f>
        <v>1.92</v>
      </c>
      <c r="C94" s="15">
        <f>$C$7*$H$94</f>
        <v>1.6</v>
      </c>
      <c r="D94" s="56">
        <f>$D$7*$H$94</f>
        <v>1.28</v>
      </c>
      <c r="E94" s="70">
        <f>$E$7*$H$94</f>
        <v>0.96</v>
      </c>
      <c r="F94" s="79">
        <f>$F$7*$H$94</f>
        <v>0.64</v>
      </c>
      <c r="G94" s="57" t="s">
        <v>94</v>
      </c>
      <c r="H94" s="12">
        <v>0.02</v>
      </c>
    </row>
    <row r="95" spans="1:8" ht="20.149999999999999" customHeight="1" x14ac:dyDescent="0.3">
      <c r="A95" s="4" t="s">
        <v>14</v>
      </c>
      <c r="B95" s="89">
        <f>SUM(B83:B94)</f>
        <v>96</v>
      </c>
      <c r="C95" s="89">
        <f t="shared" ref="C95" si="5">SUM(C83:C94)</f>
        <v>80</v>
      </c>
      <c r="D95" s="89">
        <f t="shared" ref="D95" si="6">SUM(D83:D94)</f>
        <v>64</v>
      </c>
      <c r="E95" s="89">
        <f t="shared" ref="E95" si="7">SUM(E83:E94)</f>
        <v>48</v>
      </c>
      <c r="F95" s="89">
        <f t="shared" ref="F95" si="8">SUM(F83:F94)</f>
        <v>32</v>
      </c>
      <c r="G95" s="89">
        <f>SUM(B95:F95)</f>
        <v>320</v>
      </c>
      <c r="H95" s="84">
        <f>SUM(H83:H94)</f>
        <v>1</v>
      </c>
    </row>
    <row r="96" spans="1:8" ht="20.149999999999999" customHeight="1" x14ac:dyDescent="0.3">
      <c r="A96" s="184"/>
      <c r="B96" s="185"/>
      <c r="C96" s="185"/>
      <c r="D96" s="185"/>
      <c r="E96" s="185"/>
      <c r="F96" s="185"/>
      <c r="G96" s="185"/>
      <c r="H96" s="186"/>
    </row>
    <row r="97" spans="1:8" ht="20.149999999999999" customHeight="1" x14ac:dyDescent="0.3">
      <c r="A97" s="214" t="s">
        <v>60</v>
      </c>
      <c r="B97" s="215"/>
      <c r="C97" s="215"/>
      <c r="D97" s="215"/>
      <c r="E97" s="215"/>
      <c r="F97" s="215"/>
      <c r="G97" s="215"/>
      <c r="H97" s="216"/>
    </row>
    <row r="98" spans="1:8" ht="20.149999999999999" customHeight="1" x14ac:dyDescent="0.3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79" t="s">
        <v>4</v>
      </c>
      <c r="G98" s="184"/>
      <c r="H98" s="186"/>
    </row>
    <row r="99" spans="1:8" ht="20.149999999999999" customHeight="1" x14ac:dyDescent="0.3">
      <c r="A99" s="4" t="s">
        <v>5</v>
      </c>
      <c r="B99" s="49">
        <f>$B$7*$H$99</f>
        <v>17.28</v>
      </c>
      <c r="C99" s="15">
        <f>$C$7*$H$99</f>
        <v>14.399999999999999</v>
      </c>
      <c r="D99" s="56">
        <f>$D$7*$H$99</f>
        <v>11.52</v>
      </c>
      <c r="E99" s="70">
        <f>$E$7*$H$99</f>
        <v>8.64</v>
      </c>
      <c r="F99" s="79">
        <f>$F$7*$H$99</f>
        <v>5.76</v>
      </c>
      <c r="G99" s="57" t="s">
        <v>94</v>
      </c>
      <c r="H99" s="82">
        <v>0.18</v>
      </c>
    </row>
    <row r="100" spans="1:8" ht="20.149999999999999" customHeight="1" x14ac:dyDescent="0.3">
      <c r="A100" s="4" t="s">
        <v>6</v>
      </c>
      <c r="B100" s="49">
        <f>$B$7*$H$100</f>
        <v>14.399999999999999</v>
      </c>
      <c r="C100" s="15">
        <f>$C$7*$H$100</f>
        <v>12</v>
      </c>
      <c r="D100" s="56">
        <f>$D$7*$H$100</f>
        <v>9.6</v>
      </c>
      <c r="E100" s="70">
        <f>$E$7*$H$100</f>
        <v>7.1999999999999993</v>
      </c>
      <c r="F100" s="79">
        <f>$F$7*$H$100</f>
        <v>4.8</v>
      </c>
      <c r="G100" s="57" t="s">
        <v>94</v>
      </c>
      <c r="H100" s="12">
        <v>0.15</v>
      </c>
    </row>
    <row r="101" spans="1:8" ht="20.149999999999999" customHeight="1" x14ac:dyDescent="0.3">
      <c r="A101" s="4" t="s">
        <v>7</v>
      </c>
      <c r="B101" s="49">
        <f>$B$7*$H$101</f>
        <v>11.52</v>
      </c>
      <c r="C101" s="15">
        <f>$C$7*$H$101</f>
        <v>9.6</v>
      </c>
      <c r="D101" s="56">
        <f>$D$7*$H$101</f>
        <v>7.68</v>
      </c>
      <c r="E101" s="70">
        <f>$E$7*$H$101</f>
        <v>5.76</v>
      </c>
      <c r="F101" s="79">
        <f>$F$7*$H$101</f>
        <v>3.84</v>
      </c>
      <c r="G101" s="57" t="s">
        <v>94</v>
      </c>
      <c r="H101" s="12">
        <v>0.12</v>
      </c>
    </row>
    <row r="102" spans="1:8" ht="20.149999999999999" customHeight="1" x14ac:dyDescent="0.3">
      <c r="A102" s="4" t="s">
        <v>8</v>
      </c>
      <c r="B102" s="49">
        <f>$B$7*$H$102</f>
        <v>9.6000000000000014</v>
      </c>
      <c r="C102" s="85">
        <f>$C$7*$H$102</f>
        <v>8</v>
      </c>
      <c r="D102" s="56">
        <f>$D$7*$H$102</f>
        <v>6.4</v>
      </c>
      <c r="E102" s="86">
        <f>$E$7*$H$102</f>
        <v>4.8000000000000007</v>
      </c>
      <c r="F102" s="79">
        <f>$F$7*$H$102</f>
        <v>3.2</v>
      </c>
      <c r="G102" s="57" t="s">
        <v>94</v>
      </c>
      <c r="H102" s="12">
        <v>0.1</v>
      </c>
    </row>
    <row r="103" spans="1:8" ht="20.149999999999999" customHeight="1" x14ac:dyDescent="0.3">
      <c r="A103" s="4" t="s">
        <v>9</v>
      </c>
      <c r="B103" s="49">
        <f>$B$7*$H$103</f>
        <v>8.16</v>
      </c>
      <c r="C103" s="15">
        <f>$C$7*$H$103</f>
        <v>6.8000000000000007</v>
      </c>
      <c r="D103" s="56">
        <f>$D$7*$H$103</f>
        <v>5.44</v>
      </c>
      <c r="E103" s="70">
        <f>$E$7*$H$103</f>
        <v>4.08</v>
      </c>
      <c r="F103" s="79">
        <f>$F$7*$H$103</f>
        <v>2.72</v>
      </c>
      <c r="G103" s="57" t="s">
        <v>94</v>
      </c>
      <c r="H103" s="72">
        <v>8.5000000000000006E-2</v>
      </c>
    </row>
    <row r="104" spans="1:8" ht="20.149999999999999" customHeight="1" x14ac:dyDescent="0.3">
      <c r="A104" s="4" t="s">
        <v>10</v>
      </c>
      <c r="B104" s="49">
        <f>$B$7*$H$104</f>
        <v>6.7200000000000006</v>
      </c>
      <c r="C104" s="15">
        <f>$C$7*$H$104</f>
        <v>5.6000000000000005</v>
      </c>
      <c r="D104" s="56">
        <f>$D$7*$H$104</f>
        <v>4.4800000000000004</v>
      </c>
      <c r="E104" s="70">
        <f>$E$7*$H$104</f>
        <v>3.3600000000000003</v>
      </c>
      <c r="F104" s="79">
        <f>$F$7*$H$104</f>
        <v>2.2400000000000002</v>
      </c>
      <c r="G104" s="57" t="s">
        <v>94</v>
      </c>
      <c r="H104" s="12">
        <v>7.0000000000000007E-2</v>
      </c>
    </row>
    <row r="105" spans="1:8" ht="20.149999999999999" customHeight="1" x14ac:dyDescent="0.3">
      <c r="A105" s="4" t="s">
        <v>13</v>
      </c>
      <c r="B105" s="49">
        <f>$B$7*$H$105</f>
        <v>5.76</v>
      </c>
      <c r="C105" s="15">
        <f>$C$7*$H$105</f>
        <v>4.8</v>
      </c>
      <c r="D105" s="56">
        <f>$D$7*$H$105</f>
        <v>3.84</v>
      </c>
      <c r="E105" s="70">
        <f>$E$7*$H$105</f>
        <v>2.88</v>
      </c>
      <c r="F105" s="79">
        <f>$F$7*$H$105</f>
        <v>1.92</v>
      </c>
      <c r="G105" s="57" t="s">
        <v>94</v>
      </c>
      <c r="H105" s="12">
        <v>0.06</v>
      </c>
    </row>
    <row r="106" spans="1:8" ht="20.149999999999999" customHeight="1" x14ac:dyDescent="0.3">
      <c r="A106" s="4" t="s">
        <v>12</v>
      </c>
      <c r="B106" s="49">
        <f>$B$7*$H$106</f>
        <v>4.8000000000000007</v>
      </c>
      <c r="C106" s="85">
        <f>$C$7*$H$106</f>
        <v>4</v>
      </c>
      <c r="D106" s="56">
        <f>$D$7*$H$106</f>
        <v>3.2</v>
      </c>
      <c r="E106" s="70">
        <f>$E$7*$H$106</f>
        <v>2.4000000000000004</v>
      </c>
      <c r="F106" s="79">
        <f>$F$7*$H$106</f>
        <v>1.6</v>
      </c>
      <c r="G106" s="57" t="s">
        <v>94</v>
      </c>
      <c r="H106" s="12">
        <v>0.05</v>
      </c>
    </row>
    <row r="107" spans="1:8" ht="20.149999999999999" customHeight="1" x14ac:dyDescent="0.3">
      <c r="A107" s="4" t="s">
        <v>41</v>
      </c>
      <c r="B107" s="49">
        <f>$B$7*$H$107</f>
        <v>4.08</v>
      </c>
      <c r="C107" s="15">
        <f>$C$7*$H$107</f>
        <v>3.4000000000000004</v>
      </c>
      <c r="D107" s="56">
        <f>$D$7*$H$107</f>
        <v>2.72</v>
      </c>
      <c r="E107" s="70">
        <f>$E$7*$H$107</f>
        <v>2.04</v>
      </c>
      <c r="F107" s="79">
        <f>$F$7*$H$107</f>
        <v>1.36</v>
      </c>
      <c r="G107" s="57" t="s">
        <v>94</v>
      </c>
      <c r="H107" s="73">
        <v>4.2500000000000003E-2</v>
      </c>
    </row>
    <row r="108" spans="1:8" ht="20.149999999999999" customHeight="1" x14ac:dyDescent="0.3">
      <c r="A108" s="4" t="s">
        <v>40</v>
      </c>
      <c r="B108" s="49">
        <f>$B$7*$H$108</f>
        <v>3.3600000000000003</v>
      </c>
      <c r="C108" s="15">
        <f>$C$7*$H$108</f>
        <v>2.8000000000000003</v>
      </c>
      <c r="D108" s="56">
        <f>$D$7*$H$108</f>
        <v>2.2400000000000002</v>
      </c>
      <c r="E108" s="70">
        <f>$E$7*$H$108</f>
        <v>1.6800000000000002</v>
      </c>
      <c r="F108" s="79">
        <f>$F$7*$H$108</f>
        <v>1.1200000000000001</v>
      </c>
      <c r="G108" s="57" t="s">
        <v>94</v>
      </c>
      <c r="H108" s="72">
        <v>3.5000000000000003E-2</v>
      </c>
    </row>
    <row r="109" spans="1:8" ht="20.149999999999999" customHeight="1" x14ac:dyDescent="0.3">
      <c r="A109" s="4" t="s">
        <v>39</v>
      </c>
      <c r="B109" s="49">
        <f>$B$7*$H$109</f>
        <v>2.88</v>
      </c>
      <c r="C109" s="15">
        <f>$C$7*$H$109</f>
        <v>2.4</v>
      </c>
      <c r="D109" s="56">
        <f>$D$7*$H$109</f>
        <v>1.92</v>
      </c>
      <c r="E109" s="70">
        <f>$E$7*$H$109</f>
        <v>1.44</v>
      </c>
      <c r="F109" s="79">
        <f>$F$7*$H$109</f>
        <v>0.96</v>
      </c>
      <c r="G109" s="57" t="s">
        <v>94</v>
      </c>
      <c r="H109" s="12">
        <v>0.03</v>
      </c>
    </row>
    <row r="110" spans="1:8" ht="20.149999999999999" customHeight="1" x14ac:dyDescent="0.3">
      <c r="A110" s="4" t="s">
        <v>58</v>
      </c>
      <c r="B110" s="49">
        <f>$B$7*$H$110</f>
        <v>2.4000000000000004</v>
      </c>
      <c r="C110" s="15">
        <f>$C$7*$H$110</f>
        <v>2</v>
      </c>
      <c r="D110" s="56">
        <f>$D$7*$H$110</f>
        <v>1.6</v>
      </c>
      <c r="E110" s="70">
        <f>$E$7*$H$110</f>
        <v>1.2000000000000002</v>
      </c>
      <c r="F110" s="79">
        <f>$F$7*$H$110</f>
        <v>0.8</v>
      </c>
      <c r="G110" s="57" t="s">
        <v>94</v>
      </c>
      <c r="H110" s="72">
        <v>2.5000000000000001E-2</v>
      </c>
    </row>
    <row r="111" spans="1:8" ht="20.149999999999999" customHeight="1" x14ac:dyDescent="0.3">
      <c r="A111" s="4" t="s">
        <v>61</v>
      </c>
      <c r="B111" s="49">
        <f>$B$7*$H$111</f>
        <v>1.92</v>
      </c>
      <c r="C111" s="15">
        <f>$C$7*$H$111</f>
        <v>1.6</v>
      </c>
      <c r="D111" s="56">
        <f>$D$7*$H$111</f>
        <v>1.28</v>
      </c>
      <c r="E111" s="70">
        <f>$E$7*$H$111</f>
        <v>0.96</v>
      </c>
      <c r="F111" s="79">
        <f>$F$7*$H$111</f>
        <v>0.64</v>
      </c>
      <c r="G111" s="57" t="s">
        <v>94</v>
      </c>
      <c r="H111" s="12">
        <v>0.02</v>
      </c>
    </row>
    <row r="112" spans="1:8" ht="20.149999999999999" customHeight="1" x14ac:dyDescent="0.3">
      <c r="A112" s="4" t="s">
        <v>62</v>
      </c>
      <c r="B112" s="49">
        <f>$B$7*$H$112</f>
        <v>1.6800000000000002</v>
      </c>
      <c r="C112" s="15">
        <f>$C$7*$H$112</f>
        <v>1.4000000000000001</v>
      </c>
      <c r="D112" s="56">
        <f>$D$7*$H$112</f>
        <v>1.1200000000000001</v>
      </c>
      <c r="E112" s="70">
        <f>$E$7*$H$112</f>
        <v>0.84000000000000008</v>
      </c>
      <c r="F112" s="79">
        <f>$F$7*$H$112</f>
        <v>0.56000000000000005</v>
      </c>
      <c r="G112" s="57" t="s">
        <v>94</v>
      </c>
      <c r="H112" s="73">
        <v>1.7500000000000002E-2</v>
      </c>
    </row>
    <row r="113" spans="1:8" ht="20.149999999999999" customHeight="1" x14ac:dyDescent="0.3">
      <c r="A113" s="4" t="s">
        <v>63</v>
      </c>
      <c r="B113" s="49">
        <f>$B$7*$H$113</f>
        <v>1.44</v>
      </c>
      <c r="C113" s="15">
        <f>$C$7*$H$113</f>
        <v>1.2</v>
      </c>
      <c r="D113" s="56">
        <f>$D$7*$H$113</f>
        <v>0.96</v>
      </c>
      <c r="E113" s="70">
        <f>$E$7*$H$113</f>
        <v>0.72</v>
      </c>
      <c r="F113" s="79">
        <f>$F$7*$H$113</f>
        <v>0.48</v>
      </c>
      <c r="G113" s="57" t="s">
        <v>94</v>
      </c>
      <c r="H113" s="72">
        <v>1.4999999999999999E-2</v>
      </c>
    </row>
    <row r="114" spans="1:8" ht="20.149999999999999" customHeight="1" x14ac:dyDescent="0.3">
      <c r="A114" s="4" t="s">
        <v>14</v>
      </c>
      <c r="B114" s="89">
        <f>SUM(B99:B113)</f>
        <v>96.000000000000014</v>
      </c>
      <c r="C114" s="89">
        <f>SUM(C99:C113)</f>
        <v>80</v>
      </c>
      <c r="D114" s="89">
        <f>SUM(D99:D113)</f>
        <v>64</v>
      </c>
      <c r="E114" s="89">
        <f>SUM(E99:E113)</f>
        <v>48.000000000000007</v>
      </c>
      <c r="F114" s="89">
        <f>SUM(F99:F113)</f>
        <v>32</v>
      </c>
      <c r="G114" s="89">
        <f>SUM(B114:F114)</f>
        <v>320</v>
      </c>
      <c r="H114" s="81">
        <f>SUM(H99:H113)</f>
        <v>1</v>
      </c>
    </row>
    <row r="115" spans="1:8" ht="20.149999999999999" customHeight="1" x14ac:dyDescent="0.3">
      <c r="A115" s="184"/>
      <c r="B115" s="185"/>
      <c r="C115" s="185"/>
      <c r="D115" s="185"/>
      <c r="E115" s="185"/>
      <c r="F115" s="185"/>
      <c r="G115" s="185"/>
      <c r="H115" s="186"/>
    </row>
    <row r="116" spans="1:8" ht="20.149999999999999" customHeight="1" x14ac:dyDescent="0.3">
      <c r="A116" s="214" t="s">
        <v>64</v>
      </c>
      <c r="B116" s="215"/>
      <c r="C116" s="215"/>
      <c r="D116" s="215"/>
      <c r="E116" s="215"/>
      <c r="F116" s="215"/>
      <c r="G116" s="215"/>
      <c r="H116" s="216"/>
    </row>
    <row r="117" spans="1:8" ht="20.149999999999999" customHeight="1" x14ac:dyDescent="0.3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79" t="s">
        <v>4</v>
      </c>
      <c r="G117" s="184"/>
      <c r="H117" s="186"/>
    </row>
    <row r="118" spans="1:8" ht="20.149999999999999" customHeight="1" x14ac:dyDescent="0.3">
      <c r="A118" s="4" t="s">
        <v>5</v>
      </c>
      <c r="B118" s="49">
        <f>$B$7*$H$118</f>
        <v>13.440000000000001</v>
      </c>
      <c r="C118" s="15">
        <f>$C$7*$H$118</f>
        <v>11.200000000000001</v>
      </c>
      <c r="D118" s="56">
        <f>$D$7*$H$118</f>
        <v>8.9600000000000009</v>
      </c>
      <c r="E118" s="70">
        <f>$E$7*$H$118</f>
        <v>6.7200000000000006</v>
      </c>
      <c r="F118" s="79">
        <f>$F$7*$H$118</f>
        <v>4.4800000000000004</v>
      </c>
      <c r="G118" s="57" t="s">
        <v>94</v>
      </c>
      <c r="H118" s="82">
        <v>0.14000000000000001</v>
      </c>
    </row>
    <row r="119" spans="1:8" ht="20.149999999999999" customHeight="1" x14ac:dyDescent="0.3">
      <c r="A119" s="4" t="s">
        <v>6</v>
      </c>
      <c r="B119" s="49">
        <f>$B$7*$H$119</f>
        <v>10.56</v>
      </c>
      <c r="C119" s="15">
        <f>$C$7*$H$119</f>
        <v>8.8000000000000007</v>
      </c>
      <c r="D119" s="56">
        <f>$D$7*$H$119</f>
        <v>7.04</v>
      </c>
      <c r="E119" s="70">
        <f>$E$7*$H$119</f>
        <v>5.28</v>
      </c>
      <c r="F119" s="79">
        <f>$F$7*$H$119</f>
        <v>3.52</v>
      </c>
      <c r="G119" s="57" t="s">
        <v>94</v>
      </c>
      <c r="H119" s="12">
        <v>0.11</v>
      </c>
    </row>
    <row r="120" spans="1:8" ht="20.149999999999999" customHeight="1" x14ac:dyDescent="0.3">
      <c r="A120" s="4" t="s">
        <v>7</v>
      </c>
      <c r="B120" s="49">
        <f>$B$7*$H$120</f>
        <v>8.64</v>
      </c>
      <c r="C120" s="15">
        <f>$C$7*$H$120</f>
        <v>7.1999999999999993</v>
      </c>
      <c r="D120" s="56">
        <f>$D$7*$H$120</f>
        <v>5.76</v>
      </c>
      <c r="E120" s="70">
        <f>$E$7*$H$120</f>
        <v>4.32</v>
      </c>
      <c r="F120" s="79">
        <f>$F$7*$H$120</f>
        <v>2.88</v>
      </c>
      <c r="G120" s="57" t="s">
        <v>94</v>
      </c>
      <c r="H120" s="12">
        <v>0.09</v>
      </c>
    </row>
    <row r="121" spans="1:8" ht="20.149999999999999" customHeight="1" x14ac:dyDescent="0.3">
      <c r="A121" s="4" t="s">
        <v>8</v>
      </c>
      <c r="B121" s="49">
        <f>$B$7*$H$121</f>
        <v>7.3919999999999995</v>
      </c>
      <c r="C121" s="15">
        <f>$C$7*$H$121</f>
        <v>6.16</v>
      </c>
      <c r="D121" s="56">
        <f>$D$7*$H$121</f>
        <v>4.9279999999999999</v>
      </c>
      <c r="E121" s="70">
        <f>$E$7*$H$121</f>
        <v>3.6959999999999997</v>
      </c>
      <c r="F121" s="79">
        <f>$F$7*$H$121</f>
        <v>2.464</v>
      </c>
      <c r="G121" s="57" t="s">
        <v>94</v>
      </c>
      <c r="H121" s="72">
        <v>7.6999999999999999E-2</v>
      </c>
    </row>
    <row r="122" spans="1:8" ht="20.149999999999999" customHeight="1" x14ac:dyDescent="0.3">
      <c r="A122" s="4" t="s">
        <v>9</v>
      </c>
      <c r="B122" s="49">
        <f>$B$7*$H$122</f>
        <v>6.7200000000000006</v>
      </c>
      <c r="C122" s="15">
        <f>$C$7*$H$122</f>
        <v>5.6000000000000005</v>
      </c>
      <c r="D122" s="56">
        <f>$D$7*$H$122</f>
        <v>4.4800000000000004</v>
      </c>
      <c r="E122" s="70">
        <f>$E$7*$H$122</f>
        <v>3.3600000000000003</v>
      </c>
      <c r="F122" s="79">
        <f>$F$7*$H$122</f>
        <v>2.2400000000000002</v>
      </c>
      <c r="G122" s="57" t="s">
        <v>94</v>
      </c>
      <c r="H122" s="12">
        <v>7.0000000000000007E-2</v>
      </c>
    </row>
    <row r="123" spans="1:8" ht="20.149999999999999" customHeight="1" x14ac:dyDescent="0.3">
      <c r="A123" s="4" t="s">
        <v>10</v>
      </c>
      <c r="B123" s="49">
        <f>$B$7*$H$123</f>
        <v>6.24</v>
      </c>
      <c r="C123" s="15">
        <f>$C$7*$H$123</f>
        <v>5.2</v>
      </c>
      <c r="D123" s="56">
        <f>$D$7*$H$123</f>
        <v>4.16</v>
      </c>
      <c r="E123" s="70">
        <f>$E$7*$H$123</f>
        <v>3.12</v>
      </c>
      <c r="F123" s="79">
        <f>$F$7*$H$123</f>
        <v>2.08</v>
      </c>
      <c r="G123" s="57" t="s">
        <v>94</v>
      </c>
      <c r="H123" s="72">
        <v>6.5000000000000002E-2</v>
      </c>
    </row>
    <row r="124" spans="1:8" ht="20.149999999999999" customHeight="1" x14ac:dyDescent="0.3">
      <c r="A124" s="4" t="s">
        <v>13</v>
      </c>
      <c r="B124" s="49">
        <f>$B$7*$H$124</f>
        <v>5.76</v>
      </c>
      <c r="C124" s="15">
        <f>$C$7*$H$124</f>
        <v>4.8</v>
      </c>
      <c r="D124" s="56">
        <f>$D$7*$H$124</f>
        <v>3.84</v>
      </c>
      <c r="E124" s="70">
        <f>$E$7*$H$124</f>
        <v>2.88</v>
      </c>
      <c r="F124" s="79">
        <f>$F$7*$H$124</f>
        <v>1.92</v>
      </c>
      <c r="G124" s="57" t="s">
        <v>94</v>
      </c>
      <c r="H124" s="12">
        <v>0.06</v>
      </c>
    </row>
    <row r="125" spans="1:8" ht="20.149999999999999" customHeight="1" x14ac:dyDescent="0.3">
      <c r="A125" s="4" t="s">
        <v>12</v>
      </c>
      <c r="B125" s="49">
        <f>$B$7*$H$125</f>
        <v>5.28</v>
      </c>
      <c r="C125" s="15">
        <f>$C$7*$H$125</f>
        <v>4.4000000000000004</v>
      </c>
      <c r="D125" s="56">
        <f>$D$7*$H$125</f>
        <v>3.52</v>
      </c>
      <c r="E125" s="70">
        <f>$E$7*$H$125</f>
        <v>2.64</v>
      </c>
      <c r="F125" s="79">
        <f>$F$7*$H$125</f>
        <v>1.76</v>
      </c>
      <c r="G125" s="57" t="s">
        <v>94</v>
      </c>
      <c r="H125" s="72">
        <v>5.5E-2</v>
      </c>
    </row>
    <row r="126" spans="1:8" ht="20.149999999999999" customHeight="1" x14ac:dyDescent="0.3">
      <c r="A126" s="4" t="s">
        <v>41</v>
      </c>
      <c r="B126" s="49">
        <f>$B$7*$H$126</f>
        <v>4.8000000000000007</v>
      </c>
      <c r="C126" s="15">
        <f>$C$7*$H$126</f>
        <v>4</v>
      </c>
      <c r="D126" s="56">
        <f>$D$7*$H$126</f>
        <v>3.2</v>
      </c>
      <c r="E126" s="70">
        <f>$E$7*$H$126</f>
        <v>2.4000000000000004</v>
      </c>
      <c r="F126" s="79">
        <f>$F$7*$H$126</f>
        <v>1.6</v>
      </c>
      <c r="G126" s="57" t="s">
        <v>94</v>
      </c>
      <c r="H126" s="12">
        <v>0.05</v>
      </c>
    </row>
    <row r="127" spans="1:8" ht="20.149999999999999" customHeight="1" x14ac:dyDescent="0.3">
      <c r="A127" s="4" t="s">
        <v>40</v>
      </c>
      <c r="B127" s="49">
        <f>$B$7*$H$127</f>
        <v>4.32</v>
      </c>
      <c r="C127" s="15">
        <f>$C$7*$H$127</f>
        <v>3.5999999999999996</v>
      </c>
      <c r="D127" s="56">
        <f>$D$7*$H$127</f>
        <v>2.88</v>
      </c>
      <c r="E127" s="70">
        <f>$E$7*$H$127</f>
        <v>2.16</v>
      </c>
      <c r="F127" s="79">
        <f>$F$7*$H$127</f>
        <v>1.44</v>
      </c>
      <c r="G127" s="57" t="s">
        <v>94</v>
      </c>
      <c r="H127" s="72">
        <v>4.4999999999999998E-2</v>
      </c>
    </row>
    <row r="128" spans="1:8" ht="20.149999999999999" customHeight="1" x14ac:dyDescent="0.3">
      <c r="A128" s="4" t="s">
        <v>39</v>
      </c>
      <c r="B128" s="49">
        <f>$B$7*$H$128</f>
        <v>3.84</v>
      </c>
      <c r="C128" s="15">
        <f>$C$7*$H$128</f>
        <v>3.2</v>
      </c>
      <c r="D128" s="56">
        <f>$D$7*$H$128</f>
        <v>2.56</v>
      </c>
      <c r="E128" s="70">
        <f>$E$7*$H$128</f>
        <v>1.92</v>
      </c>
      <c r="F128" s="79">
        <f>$F$7*$H$128</f>
        <v>1.28</v>
      </c>
      <c r="G128" s="57" t="s">
        <v>94</v>
      </c>
      <c r="H128" s="12">
        <v>0.04</v>
      </c>
    </row>
    <row r="129" spans="1:8" ht="20.149999999999999" customHeight="1" x14ac:dyDescent="0.3">
      <c r="A129" s="4" t="s">
        <v>58</v>
      </c>
      <c r="B129" s="49">
        <f>$B$7*$H$129</f>
        <v>3.5519999999999996</v>
      </c>
      <c r="C129" s="15">
        <f>$C$7*$H$129</f>
        <v>2.96</v>
      </c>
      <c r="D129" s="56">
        <f>$D$7*$H$129</f>
        <v>2.3679999999999999</v>
      </c>
      <c r="E129" s="70">
        <f>$E$7*$H$129</f>
        <v>1.7759999999999998</v>
      </c>
      <c r="F129" s="79">
        <f>$F$7*$H$129</f>
        <v>1.1839999999999999</v>
      </c>
      <c r="G129" s="57" t="s">
        <v>94</v>
      </c>
      <c r="H129" s="72">
        <v>3.6999999999999998E-2</v>
      </c>
    </row>
    <row r="130" spans="1:8" ht="20.149999999999999" customHeight="1" x14ac:dyDescent="0.3">
      <c r="A130" s="4" t="s">
        <v>61</v>
      </c>
      <c r="B130" s="49">
        <f>$B$7*$H$130</f>
        <v>3.1680000000000001</v>
      </c>
      <c r="C130" s="15">
        <f>$C$7*$H$130</f>
        <v>2.64</v>
      </c>
      <c r="D130" s="56">
        <f>$D$7*$H$130</f>
        <v>2.1120000000000001</v>
      </c>
      <c r="E130" s="70">
        <f>$E$7*$H$130</f>
        <v>1.5840000000000001</v>
      </c>
      <c r="F130" s="79">
        <f>$F$7*$H$130</f>
        <v>1.056</v>
      </c>
      <c r="G130" s="57" t="s">
        <v>94</v>
      </c>
      <c r="H130" s="72">
        <v>3.3000000000000002E-2</v>
      </c>
    </row>
    <row r="131" spans="1:8" ht="20.149999999999999" customHeight="1" x14ac:dyDescent="0.3">
      <c r="A131" s="4" t="s">
        <v>62</v>
      </c>
      <c r="B131" s="49">
        <f>$B$7*$H$131</f>
        <v>2.7840000000000003</v>
      </c>
      <c r="C131" s="15">
        <f>$C$7*$H$131</f>
        <v>2.3200000000000003</v>
      </c>
      <c r="D131" s="56">
        <f>$D$7*$H$131</f>
        <v>1.8560000000000001</v>
      </c>
      <c r="E131" s="70">
        <f>$E$7*$H$131</f>
        <v>1.3920000000000001</v>
      </c>
      <c r="F131" s="79">
        <f>$F$7*$H$131</f>
        <v>0.92800000000000005</v>
      </c>
      <c r="G131" s="57" t="s">
        <v>94</v>
      </c>
      <c r="H131" s="72">
        <v>2.9000000000000001E-2</v>
      </c>
    </row>
    <row r="132" spans="1:8" ht="20.149999999999999" customHeight="1" x14ac:dyDescent="0.3">
      <c r="A132" s="4" t="s">
        <v>63</v>
      </c>
      <c r="B132" s="49">
        <f>$B$7*$H$132</f>
        <v>2.4000000000000004</v>
      </c>
      <c r="C132" s="15">
        <f>$C$7*$H$132</f>
        <v>2</v>
      </c>
      <c r="D132" s="56">
        <f>$D$7*$H$132</f>
        <v>1.6</v>
      </c>
      <c r="E132" s="70">
        <f>$E$7*$H$132</f>
        <v>1.2000000000000002</v>
      </c>
      <c r="F132" s="79">
        <f>$F$7*$H$132</f>
        <v>0.8</v>
      </c>
      <c r="G132" s="57" t="s">
        <v>94</v>
      </c>
      <c r="H132" s="72">
        <v>2.5000000000000001E-2</v>
      </c>
    </row>
    <row r="133" spans="1:8" ht="20.149999999999999" customHeight="1" x14ac:dyDescent="0.3">
      <c r="A133" s="4" t="s">
        <v>65</v>
      </c>
      <c r="B133" s="49">
        <f>$B$7*$H$133</f>
        <v>2.016</v>
      </c>
      <c r="C133" s="15">
        <f>$C$7*$H$133</f>
        <v>1.6800000000000002</v>
      </c>
      <c r="D133" s="56">
        <f>$D$7*$H$133</f>
        <v>1.3440000000000001</v>
      </c>
      <c r="E133" s="70">
        <f>$E$7*$H$133</f>
        <v>1.008</v>
      </c>
      <c r="F133" s="79">
        <f>$F$7*$H$133</f>
        <v>0.67200000000000004</v>
      </c>
      <c r="G133" s="57" t="s">
        <v>94</v>
      </c>
      <c r="H133" s="72">
        <v>2.1000000000000001E-2</v>
      </c>
    </row>
    <row r="134" spans="1:8" ht="20.149999999999999" customHeight="1" x14ac:dyDescent="0.3">
      <c r="A134" s="4" t="s">
        <v>66</v>
      </c>
      <c r="B134" s="49">
        <f>$B$7*$H$134</f>
        <v>1.6320000000000001</v>
      </c>
      <c r="C134" s="15">
        <f>$C$7*$H$134</f>
        <v>1.36</v>
      </c>
      <c r="D134" s="56">
        <f>$D$7*$H$134</f>
        <v>1.0880000000000001</v>
      </c>
      <c r="E134" s="70">
        <f>$E$7*$H$134</f>
        <v>0.81600000000000006</v>
      </c>
      <c r="F134" s="79">
        <f>$F$7*$H$134</f>
        <v>0.54400000000000004</v>
      </c>
      <c r="G134" s="57" t="s">
        <v>94</v>
      </c>
      <c r="H134" s="72">
        <v>1.7000000000000001E-2</v>
      </c>
    </row>
    <row r="135" spans="1:8" ht="20.149999999999999" customHeight="1" x14ac:dyDescent="0.3">
      <c r="A135" s="4" t="s">
        <v>67</v>
      </c>
      <c r="B135" s="49">
        <f>$B$7*$H$135</f>
        <v>1.3440000000000001</v>
      </c>
      <c r="C135" s="15">
        <f>$C$7*$H$135</f>
        <v>1.1200000000000001</v>
      </c>
      <c r="D135" s="56">
        <f>$D$7*$H$135</f>
        <v>0.89600000000000002</v>
      </c>
      <c r="E135" s="70">
        <f>$E$7*$H$135</f>
        <v>0.67200000000000004</v>
      </c>
      <c r="F135" s="79">
        <f>$F$7*$H$135</f>
        <v>0.44800000000000001</v>
      </c>
      <c r="G135" s="57" t="s">
        <v>94</v>
      </c>
      <c r="H135" s="72">
        <v>1.4E-2</v>
      </c>
    </row>
    <row r="136" spans="1:8" ht="20.149999999999999" customHeight="1" x14ac:dyDescent="0.3">
      <c r="A136" s="4" t="s">
        <v>68</v>
      </c>
      <c r="B136" s="49">
        <f>$B$7*$H$136</f>
        <v>1.1520000000000001</v>
      </c>
      <c r="C136" s="15">
        <f>$C$7*$H$136</f>
        <v>0.96</v>
      </c>
      <c r="D136" s="56">
        <f>$D$7*$H$136</f>
        <v>0.76800000000000002</v>
      </c>
      <c r="E136" s="70">
        <f>$E$7*$H$136</f>
        <v>0.57600000000000007</v>
      </c>
      <c r="F136" s="79">
        <f>$F$7*$H$136</f>
        <v>0.38400000000000001</v>
      </c>
      <c r="G136" s="57" t="s">
        <v>94</v>
      </c>
      <c r="H136" s="72">
        <v>1.2E-2</v>
      </c>
    </row>
    <row r="137" spans="1:8" ht="20.149999999999999" customHeight="1" x14ac:dyDescent="0.3">
      <c r="A137" s="4" t="s">
        <v>69</v>
      </c>
      <c r="B137" s="49">
        <f>$B$7*$H$137</f>
        <v>0.96</v>
      </c>
      <c r="C137" s="15">
        <f>$C$7*$H$137</f>
        <v>0.8</v>
      </c>
      <c r="D137" s="56">
        <f>$D$7*$H$137</f>
        <v>0.64</v>
      </c>
      <c r="E137" s="70">
        <f>$E$7*$H$137</f>
        <v>0.48</v>
      </c>
      <c r="F137" s="79">
        <f>$F$7*$H$137</f>
        <v>0.32</v>
      </c>
      <c r="G137" s="57" t="s">
        <v>94</v>
      </c>
      <c r="H137" s="12">
        <v>0.01</v>
      </c>
    </row>
    <row r="138" spans="1:8" ht="20.149999999999999" customHeight="1" x14ac:dyDescent="0.3">
      <c r="A138" s="4" t="s">
        <v>14</v>
      </c>
      <c r="B138" s="83">
        <f>SUM(B118:B137)</f>
        <v>96</v>
      </c>
      <c r="C138" s="83">
        <f t="shared" ref="C138:F138" si="9">SUM(C118:C137)</f>
        <v>79.999999999999986</v>
      </c>
      <c r="D138" s="89">
        <f t="shared" si="9"/>
        <v>64.000000000000028</v>
      </c>
      <c r="E138" s="89">
        <f t="shared" si="9"/>
        <v>48</v>
      </c>
      <c r="F138" s="89">
        <f t="shared" si="9"/>
        <v>32.000000000000014</v>
      </c>
      <c r="G138" s="89">
        <f>SUM(B138:F138)</f>
        <v>320</v>
      </c>
      <c r="H138" s="81">
        <f>SUM(H118:H137)</f>
        <v>1.0000000000000004</v>
      </c>
    </row>
    <row r="139" spans="1:8" ht="20.149999999999999" customHeight="1" x14ac:dyDescent="0.3">
      <c r="A139" s="184"/>
      <c r="B139" s="185"/>
      <c r="C139" s="185"/>
      <c r="D139" s="185"/>
      <c r="E139" s="185"/>
      <c r="F139" s="185"/>
      <c r="G139" s="185"/>
      <c r="H139" s="186"/>
    </row>
    <row r="140" spans="1:8" ht="20.149999999999999" customHeight="1" x14ac:dyDescent="0.3">
      <c r="A140" s="214" t="s">
        <v>95</v>
      </c>
      <c r="B140" s="215"/>
      <c r="C140" s="215"/>
      <c r="D140" s="215"/>
      <c r="E140" s="215"/>
      <c r="F140" s="215"/>
      <c r="G140" s="215"/>
      <c r="H140" s="216"/>
    </row>
    <row r="141" spans="1:8" ht="20.149999999999999" customHeight="1" x14ac:dyDescent="0.3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79" t="s">
        <v>4</v>
      </c>
      <c r="G141" s="184"/>
      <c r="H141" s="186"/>
    </row>
    <row r="142" spans="1:8" ht="20.149999999999999" customHeight="1" x14ac:dyDescent="0.3">
      <c r="A142" s="4" t="s">
        <v>5</v>
      </c>
      <c r="B142" s="49">
        <f>$B$7*$H142</f>
        <v>11.52</v>
      </c>
      <c r="C142" s="15">
        <f t="shared" ref="C142:C171" si="10">$C$7*$H142</f>
        <v>9.6</v>
      </c>
      <c r="D142" s="56">
        <f t="shared" ref="D142:D171" si="11">$D$7*$H142</f>
        <v>7.68</v>
      </c>
      <c r="E142" s="70">
        <f t="shared" ref="E142:E171" si="12">$E$7*$H142</f>
        <v>5.76</v>
      </c>
      <c r="F142" s="79">
        <f t="shared" ref="F142:F171" si="13">$F$7*$H142</f>
        <v>3.84</v>
      </c>
      <c r="G142" s="57" t="s">
        <v>94</v>
      </c>
      <c r="H142" s="87">
        <v>0.12</v>
      </c>
    </row>
    <row r="143" spans="1:8" ht="20.149999999999999" customHeight="1" x14ac:dyDescent="0.3">
      <c r="A143" s="4" t="s">
        <v>6</v>
      </c>
      <c r="B143" s="16">
        <f>$B$7*$H143</f>
        <v>9.120000000000001</v>
      </c>
      <c r="C143" s="15">
        <f t="shared" si="10"/>
        <v>7.6</v>
      </c>
      <c r="D143" s="56">
        <f t="shared" si="11"/>
        <v>6.08</v>
      </c>
      <c r="E143" s="70">
        <f t="shared" si="12"/>
        <v>4.5600000000000005</v>
      </c>
      <c r="F143" s="79">
        <f t="shared" si="13"/>
        <v>3.04</v>
      </c>
      <c r="G143" s="57" t="s">
        <v>94</v>
      </c>
      <c r="H143" s="72">
        <v>9.5000000000000001E-2</v>
      </c>
    </row>
    <row r="144" spans="1:8" ht="20.149999999999999" customHeight="1" x14ac:dyDescent="0.3">
      <c r="A144" s="4" t="s">
        <v>7</v>
      </c>
      <c r="B144" s="16">
        <f>$B$7*$H144</f>
        <v>7.0079999999999991</v>
      </c>
      <c r="C144" s="15">
        <f t="shared" si="10"/>
        <v>5.84</v>
      </c>
      <c r="D144" s="56">
        <f t="shared" si="11"/>
        <v>4.6719999999999997</v>
      </c>
      <c r="E144" s="70">
        <f t="shared" si="12"/>
        <v>3.5039999999999996</v>
      </c>
      <c r="F144" s="79">
        <f t="shared" si="13"/>
        <v>2.3359999999999999</v>
      </c>
      <c r="G144" s="57" t="s">
        <v>94</v>
      </c>
      <c r="H144" s="72">
        <v>7.2999999999999995E-2</v>
      </c>
    </row>
    <row r="145" spans="1:8" ht="20.149999999999999" customHeight="1" x14ac:dyDescent="0.3">
      <c r="A145" s="4" t="s">
        <v>8</v>
      </c>
      <c r="B145" s="49">
        <f t="shared" ref="B145:B171" si="14">$B$7*$H145</f>
        <v>5.952</v>
      </c>
      <c r="C145" s="15">
        <f t="shared" si="10"/>
        <v>4.96</v>
      </c>
      <c r="D145" s="56">
        <f t="shared" si="11"/>
        <v>3.968</v>
      </c>
      <c r="E145" s="70">
        <f t="shared" si="12"/>
        <v>2.976</v>
      </c>
      <c r="F145" s="79">
        <f t="shared" si="13"/>
        <v>1.984</v>
      </c>
      <c r="G145" s="57" t="s">
        <v>94</v>
      </c>
      <c r="H145" s="72">
        <v>6.2E-2</v>
      </c>
    </row>
    <row r="146" spans="1:8" ht="20.149999999999999" customHeight="1" x14ac:dyDescent="0.3">
      <c r="A146" s="4" t="s">
        <v>9</v>
      </c>
      <c r="B146" s="16">
        <f t="shared" si="14"/>
        <v>4.8000000000000007</v>
      </c>
      <c r="C146" s="15">
        <f t="shared" si="10"/>
        <v>4</v>
      </c>
      <c r="D146" s="56">
        <f t="shared" si="11"/>
        <v>3.2</v>
      </c>
      <c r="E146" s="70">
        <f t="shared" si="12"/>
        <v>2.4000000000000004</v>
      </c>
      <c r="F146" s="79">
        <f t="shared" si="13"/>
        <v>1.6</v>
      </c>
      <c r="G146" s="57" t="s">
        <v>94</v>
      </c>
      <c r="H146" s="12">
        <v>0.05</v>
      </c>
    </row>
    <row r="147" spans="1:8" ht="20.149999999999999" customHeight="1" x14ac:dyDescent="0.3">
      <c r="A147" s="4" t="s">
        <v>10</v>
      </c>
      <c r="B147" s="16">
        <f t="shared" si="14"/>
        <v>4.32</v>
      </c>
      <c r="C147" s="15">
        <f t="shared" si="10"/>
        <v>3.5999999999999996</v>
      </c>
      <c r="D147" s="56">
        <f t="shared" si="11"/>
        <v>2.88</v>
      </c>
      <c r="E147" s="70">
        <f t="shared" si="12"/>
        <v>2.16</v>
      </c>
      <c r="F147" s="79">
        <f t="shared" si="13"/>
        <v>1.44</v>
      </c>
      <c r="G147" s="57" t="s">
        <v>94</v>
      </c>
      <c r="H147" s="72">
        <v>4.4999999999999998E-2</v>
      </c>
    </row>
    <row r="148" spans="1:8" ht="20.149999999999999" customHeight="1" x14ac:dyDescent="0.3">
      <c r="A148" s="4" t="s">
        <v>13</v>
      </c>
      <c r="B148" s="49">
        <f t="shared" si="14"/>
        <v>4.1280000000000001</v>
      </c>
      <c r="C148" s="15">
        <f t="shared" si="10"/>
        <v>3.4399999999999995</v>
      </c>
      <c r="D148" s="56">
        <f t="shared" si="11"/>
        <v>2.7519999999999998</v>
      </c>
      <c r="E148" s="70">
        <f t="shared" si="12"/>
        <v>2.0640000000000001</v>
      </c>
      <c r="F148" s="79">
        <f t="shared" si="13"/>
        <v>1.3759999999999999</v>
      </c>
      <c r="G148" s="57" t="s">
        <v>94</v>
      </c>
      <c r="H148" s="72">
        <v>4.2999999999999997E-2</v>
      </c>
    </row>
    <row r="149" spans="1:8" ht="20.149999999999999" customHeight="1" x14ac:dyDescent="0.3">
      <c r="A149" s="4" t="s">
        <v>12</v>
      </c>
      <c r="B149" s="16">
        <f t="shared" si="14"/>
        <v>3.84</v>
      </c>
      <c r="C149" s="15">
        <f t="shared" si="10"/>
        <v>3.2</v>
      </c>
      <c r="D149" s="56">
        <f t="shared" si="11"/>
        <v>2.56</v>
      </c>
      <c r="E149" s="70">
        <f t="shared" si="12"/>
        <v>1.92</v>
      </c>
      <c r="F149" s="79">
        <f t="shared" si="13"/>
        <v>1.28</v>
      </c>
      <c r="G149" s="57" t="s">
        <v>94</v>
      </c>
      <c r="H149" s="12">
        <v>0.04</v>
      </c>
    </row>
    <row r="150" spans="1:8" ht="20.149999999999999" customHeight="1" x14ac:dyDescent="0.3">
      <c r="A150" s="4" t="s">
        <v>41</v>
      </c>
      <c r="B150" s="16">
        <f t="shared" si="14"/>
        <v>3.5519999999999996</v>
      </c>
      <c r="C150" s="15">
        <f t="shared" si="10"/>
        <v>2.96</v>
      </c>
      <c r="D150" s="56">
        <f t="shared" si="11"/>
        <v>2.3679999999999999</v>
      </c>
      <c r="E150" s="70">
        <f t="shared" si="12"/>
        <v>1.7759999999999998</v>
      </c>
      <c r="F150" s="79">
        <f t="shared" si="13"/>
        <v>1.1839999999999999</v>
      </c>
      <c r="G150" s="57" t="s">
        <v>94</v>
      </c>
      <c r="H150" s="72">
        <v>3.6999999999999998E-2</v>
      </c>
    </row>
    <row r="151" spans="1:8" ht="20.149999999999999" customHeight="1" x14ac:dyDescent="0.3">
      <c r="A151" s="4" t="s">
        <v>40</v>
      </c>
      <c r="B151" s="49">
        <f t="shared" si="14"/>
        <v>3.3600000000000003</v>
      </c>
      <c r="C151" s="15">
        <f t="shared" si="10"/>
        <v>2.8000000000000003</v>
      </c>
      <c r="D151" s="56">
        <f t="shared" si="11"/>
        <v>2.2400000000000002</v>
      </c>
      <c r="E151" s="70">
        <f t="shared" si="12"/>
        <v>1.6800000000000002</v>
      </c>
      <c r="F151" s="79">
        <f t="shared" si="13"/>
        <v>1.1200000000000001</v>
      </c>
      <c r="G151" s="57" t="s">
        <v>94</v>
      </c>
      <c r="H151" s="72">
        <v>3.5000000000000003E-2</v>
      </c>
    </row>
    <row r="152" spans="1:8" ht="20.149999999999999" customHeight="1" x14ac:dyDescent="0.3">
      <c r="A152" s="4" t="s">
        <v>39</v>
      </c>
      <c r="B152" s="16">
        <f t="shared" si="14"/>
        <v>3.1680000000000001</v>
      </c>
      <c r="C152" s="15">
        <f t="shared" si="10"/>
        <v>2.64</v>
      </c>
      <c r="D152" s="56">
        <f t="shared" si="11"/>
        <v>2.1120000000000001</v>
      </c>
      <c r="E152" s="70">
        <f t="shared" si="12"/>
        <v>1.5840000000000001</v>
      </c>
      <c r="F152" s="79">
        <f t="shared" si="13"/>
        <v>1.056</v>
      </c>
      <c r="G152" s="57" t="s">
        <v>94</v>
      </c>
      <c r="H152" s="72">
        <v>3.3000000000000002E-2</v>
      </c>
    </row>
    <row r="153" spans="1:8" ht="20.149999999999999" customHeight="1" x14ac:dyDescent="0.3">
      <c r="A153" s="4" t="s">
        <v>58</v>
      </c>
      <c r="B153" s="16">
        <f t="shared" si="14"/>
        <v>2.976</v>
      </c>
      <c r="C153" s="15">
        <f t="shared" si="10"/>
        <v>2.48</v>
      </c>
      <c r="D153" s="56">
        <f t="shared" si="11"/>
        <v>1.984</v>
      </c>
      <c r="E153" s="70">
        <f t="shared" si="12"/>
        <v>1.488</v>
      </c>
      <c r="F153" s="79">
        <f t="shared" si="13"/>
        <v>0.99199999999999999</v>
      </c>
      <c r="G153" s="57" t="s">
        <v>94</v>
      </c>
      <c r="H153" s="72">
        <v>3.1E-2</v>
      </c>
    </row>
    <row r="154" spans="1:8" ht="20.149999999999999" customHeight="1" x14ac:dyDescent="0.3">
      <c r="A154" s="4" t="s">
        <v>61</v>
      </c>
      <c r="B154" s="49">
        <f t="shared" si="14"/>
        <v>2.7840000000000003</v>
      </c>
      <c r="C154" s="15">
        <f t="shared" si="10"/>
        <v>2.3200000000000003</v>
      </c>
      <c r="D154" s="56">
        <f t="shared" si="11"/>
        <v>1.8560000000000001</v>
      </c>
      <c r="E154" s="70">
        <f t="shared" si="12"/>
        <v>1.3920000000000001</v>
      </c>
      <c r="F154" s="79">
        <f t="shared" si="13"/>
        <v>0.92800000000000005</v>
      </c>
      <c r="G154" s="57" t="s">
        <v>94</v>
      </c>
      <c r="H154" s="72">
        <v>2.9000000000000001E-2</v>
      </c>
    </row>
    <row r="155" spans="1:8" ht="20.149999999999999" customHeight="1" x14ac:dyDescent="0.3">
      <c r="A155" s="4" t="s">
        <v>62</v>
      </c>
      <c r="B155" s="16">
        <f t="shared" si="14"/>
        <v>2.5920000000000001</v>
      </c>
      <c r="C155" s="15">
        <f t="shared" si="10"/>
        <v>2.16</v>
      </c>
      <c r="D155" s="56">
        <f t="shared" si="11"/>
        <v>1.728</v>
      </c>
      <c r="E155" s="70">
        <f t="shared" si="12"/>
        <v>1.296</v>
      </c>
      <c r="F155" s="79">
        <f t="shared" si="13"/>
        <v>0.86399999999999999</v>
      </c>
      <c r="G155" s="57" t="s">
        <v>94</v>
      </c>
      <c r="H155" s="72">
        <v>2.7E-2</v>
      </c>
    </row>
    <row r="156" spans="1:8" ht="20.149999999999999" customHeight="1" x14ac:dyDescent="0.3">
      <c r="A156" s="4" t="s">
        <v>63</v>
      </c>
      <c r="B156" s="16">
        <f t="shared" si="14"/>
        <v>2.4000000000000004</v>
      </c>
      <c r="C156" s="15">
        <f t="shared" si="10"/>
        <v>2</v>
      </c>
      <c r="D156" s="56">
        <f t="shared" si="11"/>
        <v>1.6</v>
      </c>
      <c r="E156" s="70">
        <f t="shared" si="12"/>
        <v>1.2000000000000002</v>
      </c>
      <c r="F156" s="79">
        <f t="shared" si="13"/>
        <v>0.8</v>
      </c>
      <c r="G156" s="57" t="s">
        <v>94</v>
      </c>
      <c r="H156" s="72">
        <v>2.5000000000000001E-2</v>
      </c>
    </row>
    <row r="157" spans="1:8" ht="20.149999999999999" customHeight="1" x14ac:dyDescent="0.3">
      <c r="A157" s="4" t="s">
        <v>65</v>
      </c>
      <c r="B157" s="49">
        <f t="shared" si="14"/>
        <v>2.3040000000000003</v>
      </c>
      <c r="C157" s="15">
        <f t="shared" si="10"/>
        <v>1.92</v>
      </c>
      <c r="D157" s="56">
        <f t="shared" si="11"/>
        <v>1.536</v>
      </c>
      <c r="E157" s="70">
        <f t="shared" si="12"/>
        <v>1.1520000000000001</v>
      </c>
      <c r="F157" s="79">
        <f t="shared" si="13"/>
        <v>0.76800000000000002</v>
      </c>
      <c r="G157" s="57" t="s">
        <v>94</v>
      </c>
      <c r="H157" s="72">
        <v>2.4E-2</v>
      </c>
    </row>
    <row r="158" spans="1:8" ht="20.149999999999999" customHeight="1" x14ac:dyDescent="0.3">
      <c r="A158" s="4" t="s">
        <v>66</v>
      </c>
      <c r="B158" s="16">
        <f t="shared" si="14"/>
        <v>2.2080000000000002</v>
      </c>
      <c r="C158" s="15">
        <f t="shared" si="10"/>
        <v>1.8399999999999999</v>
      </c>
      <c r="D158" s="56">
        <f t="shared" si="11"/>
        <v>1.472</v>
      </c>
      <c r="E158" s="70">
        <f t="shared" si="12"/>
        <v>1.1040000000000001</v>
      </c>
      <c r="F158" s="79">
        <f t="shared" si="13"/>
        <v>0.73599999999999999</v>
      </c>
      <c r="G158" s="57" t="s">
        <v>94</v>
      </c>
      <c r="H158" s="72">
        <v>2.3E-2</v>
      </c>
    </row>
    <row r="159" spans="1:8" ht="20.149999999999999" customHeight="1" x14ac:dyDescent="0.3">
      <c r="A159" s="4" t="s">
        <v>67</v>
      </c>
      <c r="B159" s="16">
        <f t="shared" si="14"/>
        <v>2.1120000000000001</v>
      </c>
      <c r="C159" s="15">
        <f t="shared" si="10"/>
        <v>1.7599999999999998</v>
      </c>
      <c r="D159" s="56">
        <f t="shared" si="11"/>
        <v>1.4079999999999999</v>
      </c>
      <c r="E159" s="70">
        <f t="shared" si="12"/>
        <v>1.056</v>
      </c>
      <c r="F159" s="79">
        <f t="shared" si="13"/>
        <v>0.70399999999999996</v>
      </c>
      <c r="G159" s="57" t="s">
        <v>94</v>
      </c>
      <c r="H159" s="72">
        <v>2.1999999999999999E-2</v>
      </c>
    </row>
    <row r="160" spans="1:8" ht="20.149999999999999" customHeight="1" x14ac:dyDescent="0.3">
      <c r="A160" s="4" t="s">
        <v>68</v>
      </c>
      <c r="B160" s="49">
        <f t="shared" si="14"/>
        <v>2.016</v>
      </c>
      <c r="C160" s="15">
        <f t="shared" si="10"/>
        <v>1.6800000000000002</v>
      </c>
      <c r="D160" s="56">
        <f t="shared" si="11"/>
        <v>1.3440000000000001</v>
      </c>
      <c r="E160" s="70">
        <f t="shared" si="12"/>
        <v>1.008</v>
      </c>
      <c r="F160" s="79">
        <f t="shared" si="13"/>
        <v>0.67200000000000004</v>
      </c>
      <c r="G160" s="57" t="s">
        <v>94</v>
      </c>
      <c r="H160" s="72">
        <v>2.1000000000000001E-2</v>
      </c>
    </row>
    <row r="161" spans="1:8" ht="20.149999999999999" customHeight="1" x14ac:dyDescent="0.3">
      <c r="A161" s="4" t="s">
        <v>69</v>
      </c>
      <c r="B161" s="16">
        <f t="shared" si="14"/>
        <v>1.92</v>
      </c>
      <c r="C161" s="15">
        <f t="shared" si="10"/>
        <v>1.6</v>
      </c>
      <c r="D161" s="56">
        <f t="shared" si="11"/>
        <v>1.28</v>
      </c>
      <c r="E161" s="70">
        <f t="shared" si="12"/>
        <v>0.96</v>
      </c>
      <c r="F161" s="79">
        <f t="shared" si="13"/>
        <v>0.64</v>
      </c>
      <c r="G161" s="57" t="s">
        <v>94</v>
      </c>
      <c r="H161" s="72">
        <v>0.02</v>
      </c>
    </row>
    <row r="162" spans="1:8" ht="20.149999999999999" customHeight="1" x14ac:dyDescent="0.3">
      <c r="A162" s="4" t="s">
        <v>70</v>
      </c>
      <c r="B162" s="16">
        <f t="shared" si="14"/>
        <v>1.8239999999999998</v>
      </c>
      <c r="C162" s="15">
        <f t="shared" si="10"/>
        <v>1.52</v>
      </c>
      <c r="D162" s="56">
        <f t="shared" si="11"/>
        <v>1.216</v>
      </c>
      <c r="E162" s="70">
        <f t="shared" si="12"/>
        <v>0.91199999999999992</v>
      </c>
      <c r="F162" s="79">
        <f t="shared" si="13"/>
        <v>0.60799999999999998</v>
      </c>
      <c r="G162" s="57" t="s">
        <v>94</v>
      </c>
      <c r="H162" s="72">
        <v>1.9E-2</v>
      </c>
    </row>
    <row r="163" spans="1:8" ht="20.149999999999999" customHeight="1" x14ac:dyDescent="0.3">
      <c r="A163" s="4" t="s">
        <v>71</v>
      </c>
      <c r="B163" s="49">
        <f t="shared" si="14"/>
        <v>1.7279999999999998</v>
      </c>
      <c r="C163" s="15">
        <f t="shared" si="10"/>
        <v>1.44</v>
      </c>
      <c r="D163" s="56">
        <f t="shared" si="11"/>
        <v>1.1519999999999999</v>
      </c>
      <c r="E163" s="70">
        <f t="shared" si="12"/>
        <v>0.86399999999999988</v>
      </c>
      <c r="F163" s="79">
        <f t="shared" si="13"/>
        <v>0.57599999999999996</v>
      </c>
      <c r="G163" s="57" t="s">
        <v>94</v>
      </c>
      <c r="H163" s="72">
        <v>1.7999999999999999E-2</v>
      </c>
    </row>
    <row r="164" spans="1:8" ht="20.149999999999999" customHeight="1" x14ac:dyDescent="0.3">
      <c r="A164" s="4" t="s">
        <v>72</v>
      </c>
      <c r="B164" s="16">
        <f t="shared" si="14"/>
        <v>1.6320000000000001</v>
      </c>
      <c r="C164" s="15">
        <f t="shared" si="10"/>
        <v>1.36</v>
      </c>
      <c r="D164" s="56">
        <f t="shared" si="11"/>
        <v>1.0880000000000001</v>
      </c>
      <c r="E164" s="70">
        <f t="shared" si="12"/>
        <v>0.81600000000000006</v>
      </c>
      <c r="F164" s="79">
        <f t="shared" si="13"/>
        <v>0.54400000000000004</v>
      </c>
      <c r="G164" s="57" t="s">
        <v>94</v>
      </c>
      <c r="H164" s="72">
        <v>1.7000000000000001E-2</v>
      </c>
    </row>
    <row r="165" spans="1:8" ht="20.149999999999999" customHeight="1" x14ac:dyDescent="0.3">
      <c r="A165" s="4" t="s">
        <v>73</v>
      </c>
      <c r="B165" s="16">
        <f t="shared" si="14"/>
        <v>1.536</v>
      </c>
      <c r="C165" s="15">
        <f t="shared" si="10"/>
        <v>1.28</v>
      </c>
      <c r="D165" s="56">
        <f t="shared" si="11"/>
        <v>1.024</v>
      </c>
      <c r="E165" s="70">
        <f t="shared" si="12"/>
        <v>0.76800000000000002</v>
      </c>
      <c r="F165" s="79">
        <f t="shared" si="13"/>
        <v>0.51200000000000001</v>
      </c>
      <c r="G165" s="57" t="s">
        <v>94</v>
      </c>
      <c r="H165" s="72">
        <v>1.6E-2</v>
      </c>
    </row>
    <row r="166" spans="1:8" ht="20.149999999999999" customHeight="1" x14ac:dyDescent="0.3">
      <c r="A166" s="4" t="s">
        <v>74</v>
      </c>
      <c r="B166" s="49">
        <f t="shared" si="14"/>
        <v>1.44</v>
      </c>
      <c r="C166" s="15">
        <f t="shared" si="10"/>
        <v>1.2</v>
      </c>
      <c r="D166" s="56">
        <f t="shared" si="11"/>
        <v>0.96</v>
      </c>
      <c r="E166" s="70">
        <f t="shared" si="12"/>
        <v>0.72</v>
      </c>
      <c r="F166" s="79">
        <f t="shared" si="13"/>
        <v>0.48</v>
      </c>
      <c r="G166" s="57" t="s">
        <v>94</v>
      </c>
      <c r="H166" s="72">
        <v>1.4999999999999999E-2</v>
      </c>
    </row>
    <row r="167" spans="1:8" ht="20.149999999999999" customHeight="1" x14ac:dyDescent="0.3">
      <c r="A167" s="4" t="s">
        <v>75</v>
      </c>
      <c r="B167" s="16">
        <f t="shared" si="14"/>
        <v>1.3440000000000001</v>
      </c>
      <c r="C167" s="15">
        <f t="shared" si="10"/>
        <v>1.1200000000000001</v>
      </c>
      <c r="D167" s="56">
        <f t="shared" si="11"/>
        <v>0.89600000000000002</v>
      </c>
      <c r="E167" s="70">
        <f t="shared" si="12"/>
        <v>0.67200000000000004</v>
      </c>
      <c r="F167" s="79">
        <f t="shared" si="13"/>
        <v>0.44800000000000001</v>
      </c>
      <c r="G167" s="57" t="s">
        <v>94</v>
      </c>
      <c r="H167" s="72">
        <v>1.4E-2</v>
      </c>
    </row>
    <row r="168" spans="1:8" ht="20.149999999999999" customHeight="1" x14ac:dyDescent="0.3">
      <c r="A168" s="4" t="s">
        <v>76</v>
      </c>
      <c r="B168" s="16">
        <f t="shared" si="14"/>
        <v>1.248</v>
      </c>
      <c r="C168" s="15">
        <f t="shared" si="10"/>
        <v>1.04</v>
      </c>
      <c r="D168" s="56">
        <f t="shared" si="11"/>
        <v>0.83199999999999996</v>
      </c>
      <c r="E168" s="70">
        <f t="shared" si="12"/>
        <v>0.624</v>
      </c>
      <c r="F168" s="79">
        <f t="shared" si="13"/>
        <v>0.41599999999999998</v>
      </c>
      <c r="G168" s="57" t="s">
        <v>94</v>
      </c>
      <c r="H168" s="72">
        <v>1.2999999999999999E-2</v>
      </c>
    </row>
    <row r="169" spans="1:8" ht="20.149999999999999" customHeight="1" x14ac:dyDescent="0.3">
      <c r="A169" s="4" t="s">
        <v>77</v>
      </c>
      <c r="B169" s="49">
        <f t="shared" si="14"/>
        <v>1.1520000000000001</v>
      </c>
      <c r="C169" s="15">
        <f t="shared" si="10"/>
        <v>0.96</v>
      </c>
      <c r="D169" s="56">
        <f t="shared" si="11"/>
        <v>0.76800000000000002</v>
      </c>
      <c r="E169" s="70">
        <f t="shared" si="12"/>
        <v>0.57600000000000007</v>
      </c>
      <c r="F169" s="79">
        <f t="shared" si="13"/>
        <v>0.38400000000000001</v>
      </c>
      <c r="G169" s="57" t="s">
        <v>94</v>
      </c>
      <c r="H169" s="72">
        <v>1.2E-2</v>
      </c>
    </row>
    <row r="170" spans="1:8" ht="20.149999999999999" customHeight="1" x14ac:dyDescent="0.3">
      <c r="A170" s="4" t="s">
        <v>78</v>
      </c>
      <c r="B170" s="16">
        <f t="shared" si="14"/>
        <v>1.056</v>
      </c>
      <c r="C170" s="15">
        <f t="shared" si="10"/>
        <v>0.87999999999999989</v>
      </c>
      <c r="D170" s="56">
        <f t="shared" si="11"/>
        <v>0.70399999999999996</v>
      </c>
      <c r="E170" s="70">
        <f t="shared" si="12"/>
        <v>0.52800000000000002</v>
      </c>
      <c r="F170" s="79">
        <f t="shared" si="13"/>
        <v>0.35199999999999998</v>
      </c>
      <c r="G170" s="57" t="s">
        <v>94</v>
      </c>
      <c r="H170" s="72">
        <v>1.0999999999999999E-2</v>
      </c>
    </row>
    <row r="171" spans="1:8" ht="20.149999999999999" customHeight="1" x14ac:dyDescent="0.3">
      <c r="A171" s="4" t="s">
        <v>79</v>
      </c>
      <c r="B171" s="16">
        <f t="shared" si="14"/>
        <v>0.96</v>
      </c>
      <c r="C171" s="15">
        <f t="shared" si="10"/>
        <v>0.8</v>
      </c>
      <c r="D171" s="56">
        <f t="shared" si="11"/>
        <v>0.64</v>
      </c>
      <c r="E171" s="70">
        <f t="shared" si="12"/>
        <v>0.48</v>
      </c>
      <c r="F171" s="79">
        <f t="shared" si="13"/>
        <v>0.32</v>
      </c>
      <c r="G171" s="57" t="s">
        <v>94</v>
      </c>
      <c r="H171" s="72">
        <v>0.01</v>
      </c>
    </row>
    <row r="172" spans="1:8" ht="20.149999999999999" customHeight="1" x14ac:dyDescent="0.3">
      <c r="A172" s="4" t="s">
        <v>14</v>
      </c>
      <c r="B172" s="83">
        <f>SUM(B142:B171)</f>
        <v>96</v>
      </c>
      <c r="C172" s="83">
        <f t="shared" ref="C172:F172" si="15">SUM(C142:C171)</f>
        <v>80</v>
      </c>
      <c r="D172" s="89">
        <f t="shared" si="15"/>
        <v>64.000000000000014</v>
      </c>
      <c r="E172" s="89">
        <f t="shared" si="15"/>
        <v>48</v>
      </c>
      <c r="F172" s="89">
        <f t="shared" si="15"/>
        <v>32.000000000000007</v>
      </c>
      <c r="G172" s="89">
        <f>SUM(B172:F172)</f>
        <v>320</v>
      </c>
      <c r="H172" s="81">
        <f>SUM(H142:H171)</f>
        <v>1.0000000000000002</v>
      </c>
    </row>
  </sheetData>
  <mergeCells count="40">
    <mergeCell ref="A140:H140"/>
    <mergeCell ref="A81:H81"/>
    <mergeCell ref="A96:H96"/>
    <mergeCell ref="A97:H97"/>
    <mergeCell ref="G82:H82"/>
    <mergeCell ref="G98:H98"/>
    <mergeCell ref="G117:H117"/>
    <mergeCell ref="A115:H115"/>
    <mergeCell ref="A116:H116"/>
    <mergeCell ref="A66:H66"/>
    <mergeCell ref="A67:H67"/>
    <mergeCell ref="A80:H80"/>
    <mergeCell ref="G68:H68"/>
    <mergeCell ref="A139:H139"/>
    <mergeCell ref="A45:H45"/>
    <mergeCell ref="G46:H46"/>
    <mergeCell ref="A54:H54"/>
    <mergeCell ref="A55:H55"/>
    <mergeCell ref="G56:H56"/>
    <mergeCell ref="A1:H1"/>
    <mergeCell ref="A4:H4"/>
    <mergeCell ref="A9:H9"/>
    <mergeCell ref="A10:H10"/>
    <mergeCell ref="G6:G7"/>
    <mergeCell ref="G11:H11"/>
    <mergeCell ref="A14:H14"/>
    <mergeCell ref="A15:H15"/>
    <mergeCell ref="G141:H141"/>
    <mergeCell ref="H6:H8"/>
    <mergeCell ref="G16:H16"/>
    <mergeCell ref="A20:H20"/>
    <mergeCell ref="A21:H21"/>
    <mergeCell ref="G22:H22"/>
    <mergeCell ref="A27:H27"/>
    <mergeCell ref="A28:H28"/>
    <mergeCell ref="G29:H29"/>
    <mergeCell ref="A35:H35"/>
    <mergeCell ref="A36:H36"/>
    <mergeCell ref="G37:H37"/>
    <mergeCell ref="A44:H44"/>
  </mergeCells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>
      <selection activeCell="C8" sqref="C8"/>
    </sheetView>
  </sheetViews>
  <sheetFormatPr defaultRowHeight="14.5" x14ac:dyDescent="0.35"/>
  <cols>
    <col min="2" max="2" width="11" bestFit="1" customWidth="1"/>
  </cols>
  <sheetData>
    <row r="1" spans="1:5" x14ac:dyDescent="0.35">
      <c r="A1" s="1"/>
      <c r="B1" s="1"/>
      <c r="C1" s="1"/>
      <c r="D1" s="1"/>
    </row>
    <row r="2" spans="1:5" x14ac:dyDescent="0.35">
      <c r="A2" s="1" t="s">
        <v>11</v>
      </c>
      <c r="B2" s="1"/>
      <c r="C2" s="1" t="s">
        <v>130</v>
      </c>
      <c r="D2" s="1">
        <v>5</v>
      </c>
      <c r="E2" s="1" t="s">
        <v>114</v>
      </c>
    </row>
    <row r="3" spans="1:5" x14ac:dyDescent="0.35">
      <c r="B3" s="1"/>
      <c r="C3" s="1" t="s">
        <v>133</v>
      </c>
      <c r="D3" s="1">
        <v>10</v>
      </c>
    </row>
    <row r="4" spans="1:5" x14ac:dyDescent="0.35">
      <c r="B4" s="1"/>
      <c r="C4" s="1" t="s">
        <v>132</v>
      </c>
      <c r="D4" s="1">
        <v>15</v>
      </c>
    </row>
    <row r="5" spans="1:5" x14ac:dyDescent="0.35">
      <c r="C5" s="1" t="s">
        <v>131</v>
      </c>
      <c r="D5" s="1" t="s">
        <v>125</v>
      </c>
      <c r="E5" s="1"/>
    </row>
    <row r="6" spans="1:5" x14ac:dyDescent="0.35">
      <c r="D6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1"/>
  <sheetViews>
    <sheetView topLeftCell="C2" workbookViewId="0">
      <selection activeCell="J17" sqref="J17"/>
    </sheetView>
  </sheetViews>
  <sheetFormatPr defaultRowHeight="14.5" x14ac:dyDescent="0.35"/>
  <cols>
    <col min="1" max="1" width="8" hidden="1" customWidth="1"/>
    <col min="2" max="2" width="6.26953125" hidden="1" customWidth="1"/>
    <col min="3" max="3" width="7.1796875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23" t="s">
        <v>143</v>
      </c>
      <c r="B1" s="123" t="s">
        <v>122</v>
      </c>
      <c r="C1" s="123"/>
      <c r="D1" s="123" t="s">
        <v>99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126</v>
      </c>
      <c r="J1" s="123" t="s">
        <v>127</v>
      </c>
    </row>
    <row r="2" spans="1:10" ht="15.5" x14ac:dyDescent="0.35">
      <c r="A2" s="112"/>
      <c r="B2" s="112"/>
      <c r="C2" s="112" t="s">
        <v>179</v>
      </c>
      <c r="D2" s="112"/>
      <c r="E2" s="107">
        <v>1</v>
      </c>
      <c r="F2" s="112" t="s">
        <v>468</v>
      </c>
      <c r="G2" s="112" t="s">
        <v>469</v>
      </c>
      <c r="H2" s="114">
        <v>15.86</v>
      </c>
      <c r="I2" s="93" t="s">
        <v>625</v>
      </c>
      <c r="J2" s="94">
        <v>105</v>
      </c>
    </row>
    <row r="3" spans="1:10" ht="15.5" x14ac:dyDescent="0.35">
      <c r="A3" s="112"/>
      <c r="B3" s="112"/>
      <c r="C3" s="112"/>
      <c r="D3" s="112"/>
      <c r="E3" s="107">
        <v>2</v>
      </c>
      <c r="F3" s="112" t="s">
        <v>557</v>
      </c>
      <c r="G3" s="112" t="s">
        <v>558</v>
      </c>
      <c r="H3" s="114">
        <v>16.033999999999999</v>
      </c>
      <c r="I3" s="93"/>
      <c r="J3" s="94"/>
    </row>
    <row r="4" spans="1:10" ht="15.5" x14ac:dyDescent="0.35">
      <c r="A4" s="112"/>
      <c r="B4" s="112"/>
      <c r="C4" s="112"/>
      <c r="D4" s="112"/>
      <c r="E4" s="107">
        <v>3</v>
      </c>
      <c r="F4" s="112" t="s">
        <v>146</v>
      </c>
      <c r="G4" s="112" t="s">
        <v>148</v>
      </c>
      <c r="H4" s="114">
        <v>16.058</v>
      </c>
      <c r="I4" s="93"/>
      <c r="J4" s="94"/>
    </row>
    <row r="5" spans="1:10" ht="15.5" x14ac:dyDescent="0.35">
      <c r="A5" s="112"/>
      <c r="B5" s="112"/>
      <c r="C5" s="112"/>
      <c r="D5" s="112"/>
      <c r="E5" s="107">
        <v>4</v>
      </c>
      <c r="F5" s="112" t="s">
        <v>421</v>
      </c>
      <c r="G5" s="112" t="s">
        <v>423</v>
      </c>
      <c r="H5" s="114">
        <v>16.172000000000001</v>
      </c>
      <c r="I5" s="93"/>
      <c r="J5" s="94"/>
    </row>
    <row r="6" spans="1:10" ht="15.5" x14ac:dyDescent="0.35">
      <c r="A6" s="112"/>
      <c r="B6" s="112"/>
      <c r="C6" s="112"/>
      <c r="D6" s="112"/>
      <c r="E6" s="107">
        <v>5</v>
      </c>
      <c r="F6" s="112" t="s">
        <v>175</v>
      </c>
      <c r="G6" s="112" t="s">
        <v>176</v>
      </c>
      <c r="H6" s="114">
        <v>16.183</v>
      </c>
      <c r="I6" s="93"/>
      <c r="J6" s="94"/>
    </row>
    <row r="7" spans="1:10" ht="15.5" x14ac:dyDescent="0.35">
      <c r="A7" s="112"/>
      <c r="B7" s="112"/>
      <c r="C7" s="112"/>
      <c r="D7" s="112"/>
      <c r="E7" s="107">
        <v>6</v>
      </c>
      <c r="F7" s="112" t="s">
        <v>446</v>
      </c>
      <c r="G7" s="112" t="s">
        <v>447</v>
      </c>
      <c r="H7" s="114">
        <v>16.204999999999998</v>
      </c>
      <c r="I7" s="93"/>
      <c r="J7" s="94"/>
    </row>
    <row r="8" spans="1:10" ht="15.5" x14ac:dyDescent="0.35">
      <c r="A8" s="112"/>
      <c r="B8" s="112"/>
      <c r="C8" s="112"/>
      <c r="D8" s="112"/>
      <c r="E8" s="107">
        <v>7</v>
      </c>
      <c r="F8" s="112" t="s">
        <v>218</v>
      </c>
      <c r="G8" s="112" t="s">
        <v>360</v>
      </c>
      <c r="H8" s="114">
        <v>16.271000000000001</v>
      </c>
      <c r="I8" s="93"/>
      <c r="J8" s="94"/>
    </row>
    <row r="9" spans="1:10" ht="15.5" x14ac:dyDescent="0.35">
      <c r="A9" s="112"/>
      <c r="B9" s="112"/>
      <c r="C9" s="112"/>
      <c r="D9" s="112"/>
      <c r="E9" s="107">
        <v>8</v>
      </c>
      <c r="F9" s="112" t="s">
        <v>457</v>
      </c>
      <c r="G9" s="112" t="s">
        <v>458</v>
      </c>
      <c r="H9" s="114">
        <v>16.315000000000001</v>
      </c>
      <c r="I9" s="93"/>
      <c r="J9" s="94"/>
    </row>
    <row r="10" spans="1:10" ht="15.5" x14ac:dyDescent="0.35">
      <c r="A10" s="112"/>
      <c r="B10" s="112"/>
      <c r="C10" s="112"/>
      <c r="D10" s="112"/>
      <c r="E10" s="107">
        <v>9</v>
      </c>
      <c r="F10" s="112" t="s">
        <v>453</v>
      </c>
      <c r="G10" s="112" t="s">
        <v>454</v>
      </c>
      <c r="H10" s="114">
        <v>16.376000000000001</v>
      </c>
      <c r="I10" s="93" t="s">
        <v>630</v>
      </c>
      <c r="J10" s="94">
        <v>90</v>
      </c>
    </row>
    <row r="11" spans="1:10" ht="15.5" x14ac:dyDescent="0.35">
      <c r="A11" s="112"/>
      <c r="B11" s="112"/>
      <c r="C11" s="112"/>
      <c r="D11" s="112"/>
      <c r="E11" s="107">
        <v>10</v>
      </c>
      <c r="F11" s="112" t="s">
        <v>146</v>
      </c>
      <c r="G11" s="112" t="s">
        <v>161</v>
      </c>
      <c r="H11" s="114">
        <v>16.405999999999999</v>
      </c>
      <c r="I11" s="93"/>
      <c r="J11" s="94"/>
    </row>
    <row r="12" spans="1:10" ht="15.5" x14ac:dyDescent="0.35">
      <c r="A12" s="112"/>
      <c r="B12" s="112"/>
      <c r="C12" s="112"/>
      <c r="D12" s="112"/>
      <c r="E12" s="107">
        <v>11</v>
      </c>
      <c r="F12" s="112" t="s">
        <v>338</v>
      </c>
      <c r="G12" s="112" t="s">
        <v>340</v>
      </c>
      <c r="H12" s="114">
        <v>16.547999999999998</v>
      </c>
      <c r="I12" s="93"/>
      <c r="J12" s="94"/>
    </row>
    <row r="13" spans="1:10" ht="15.5" x14ac:dyDescent="0.35">
      <c r="A13" s="112"/>
      <c r="B13" s="112"/>
      <c r="C13" s="112"/>
      <c r="D13" s="112"/>
      <c r="E13" s="107">
        <v>12</v>
      </c>
      <c r="F13" s="112" t="s">
        <v>548</v>
      </c>
      <c r="G13" s="112" t="s">
        <v>556</v>
      </c>
      <c r="H13" s="114">
        <v>16.832999999999998</v>
      </c>
      <c r="I13" s="93"/>
      <c r="J13" s="94"/>
    </row>
    <row r="14" spans="1:10" ht="15.5" x14ac:dyDescent="0.35">
      <c r="A14" s="112"/>
      <c r="B14" s="112"/>
      <c r="C14" s="112"/>
      <c r="D14" s="112"/>
      <c r="E14" s="107">
        <v>13</v>
      </c>
      <c r="F14" s="112" t="s">
        <v>421</v>
      </c>
      <c r="G14" s="112" t="s">
        <v>422</v>
      </c>
      <c r="H14" s="114">
        <v>17.012</v>
      </c>
      <c r="I14" s="93" t="s">
        <v>635</v>
      </c>
      <c r="J14" s="94">
        <v>60</v>
      </c>
    </row>
    <row r="15" spans="1:10" ht="15.5" x14ac:dyDescent="0.35">
      <c r="A15" s="112"/>
      <c r="B15" s="112"/>
      <c r="C15" s="112"/>
      <c r="D15" s="112"/>
      <c r="E15" s="107">
        <v>14</v>
      </c>
      <c r="F15" s="112" t="s">
        <v>338</v>
      </c>
      <c r="G15" s="112" t="s">
        <v>339</v>
      </c>
      <c r="H15" s="114">
        <v>17.015000000000001</v>
      </c>
      <c r="I15" s="93"/>
      <c r="J15" s="94"/>
    </row>
    <row r="16" spans="1:10" ht="15.5" x14ac:dyDescent="0.35">
      <c r="A16" s="112"/>
      <c r="B16" s="112"/>
      <c r="C16" s="112"/>
      <c r="D16" s="112"/>
      <c r="E16" s="107">
        <v>15</v>
      </c>
      <c r="F16" s="112" t="s">
        <v>361</v>
      </c>
      <c r="G16" s="112" t="s">
        <v>362</v>
      </c>
      <c r="H16" s="114">
        <v>18.146000000000001</v>
      </c>
      <c r="I16" s="93" t="s">
        <v>640</v>
      </c>
      <c r="J16" s="94">
        <v>45</v>
      </c>
    </row>
    <row r="17" spans="1:10" ht="15.5" x14ac:dyDescent="0.35">
      <c r="A17" s="112"/>
      <c r="B17" s="112"/>
      <c r="C17" s="112"/>
      <c r="D17" s="112"/>
      <c r="E17" s="107">
        <v>16</v>
      </c>
      <c r="F17" s="112" t="s">
        <v>351</v>
      </c>
      <c r="G17" s="112" t="s">
        <v>352</v>
      </c>
      <c r="H17" s="114" t="s">
        <v>534</v>
      </c>
      <c r="I17" s="93"/>
      <c r="J17" s="94"/>
    </row>
    <row r="18" spans="1:10" ht="15.5" x14ac:dyDescent="0.35">
      <c r="A18" s="112"/>
      <c r="B18" s="112"/>
      <c r="C18" s="112"/>
      <c r="D18" s="112"/>
      <c r="E18" s="107">
        <v>17</v>
      </c>
      <c r="F18" s="112" t="s">
        <v>459</v>
      </c>
      <c r="G18" s="112" t="s">
        <v>460</v>
      </c>
      <c r="H18" s="114" t="s">
        <v>534</v>
      </c>
      <c r="I18" s="93"/>
      <c r="J18" s="94"/>
    </row>
    <row r="19" spans="1:10" ht="15.5" x14ac:dyDescent="0.35">
      <c r="A19" s="112"/>
      <c r="B19" s="112"/>
      <c r="C19" s="112"/>
      <c r="D19" s="112"/>
      <c r="E19" s="107">
        <v>18</v>
      </c>
      <c r="F19" s="112"/>
      <c r="G19" s="112"/>
      <c r="H19" s="114"/>
      <c r="I19" s="93"/>
      <c r="J19" s="94"/>
    </row>
    <row r="20" spans="1:10" ht="15.5" x14ac:dyDescent="0.35">
      <c r="A20" s="112"/>
      <c r="B20" s="112"/>
      <c r="C20" s="112"/>
      <c r="D20" s="112"/>
      <c r="E20" s="107">
        <v>19</v>
      </c>
      <c r="F20" s="112"/>
      <c r="G20" s="112"/>
      <c r="H20" s="114"/>
      <c r="I20" s="93"/>
      <c r="J20" s="94"/>
    </row>
    <row r="21" spans="1:10" ht="15.5" x14ac:dyDescent="0.35">
      <c r="A21" s="112"/>
      <c r="B21" s="112"/>
      <c r="C21" s="112"/>
      <c r="D21" s="112"/>
      <c r="E21" s="107">
        <v>20</v>
      </c>
      <c r="F21" s="112"/>
      <c r="G21" s="112"/>
      <c r="H21" s="114"/>
      <c r="I21" s="93"/>
      <c r="J21" s="94"/>
    </row>
    <row r="22" spans="1:10" ht="15.5" x14ac:dyDescent="0.35">
      <c r="A22" s="112"/>
      <c r="B22" s="112"/>
      <c r="C22" s="112"/>
      <c r="D22" s="112"/>
      <c r="E22" s="107">
        <v>21</v>
      </c>
      <c r="F22" s="112"/>
      <c r="G22" s="112"/>
      <c r="H22" s="114"/>
      <c r="I22" s="93"/>
      <c r="J22" s="94"/>
    </row>
    <row r="23" spans="1:10" ht="15.5" x14ac:dyDescent="0.35">
      <c r="A23" s="112"/>
      <c r="B23" s="112"/>
      <c r="C23" s="112"/>
      <c r="D23" s="112"/>
      <c r="E23" s="107">
        <v>22</v>
      </c>
      <c r="F23" s="112"/>
      <c r="G23" s="112"/>
      <c r="H23" s="114"/>
      <c r="I23" s="93"/>
      <c r="J23" s="94"/>
    </row>
    <row r="24" spans="1:10" ht="15.5" x14ac:dyDescent="0.35">
      <c r="A24" s="112"/>
      <c r="B24" s="112"/>
      <c r="C24" s="112"/>
      <c r="D24" s="112"/>
      <c r="E24" s="107">
        <v>23</v>
      </c>
      <c r="F24" s="112"/>
      <c r="G24" s="112"/>
      <c r="H24" s="114"/>
      <c r="I24" s="93"/>
      <c r="J24" s="94"/>
    </row>
    <row r="25" spans="1:10" ht="15.5" x14ac:dyDescent="0.35">
      <c r="A25" s="112"/>
      <c r="B25" s="112"/>
      <c r="C25" s="112"/>
      <c r="D25" s="112"/>
      <c r="E25" s="107">
        <v>24</v>
      </c>
      <c r="F25" s="112"/>
      <c r="G25" s="112"/>
      <c r="H25" s="114"/>
      <c r="I25" s="93"/>
      <c r="J25" s="94"/>
    </row>
    <row r="26" spans="1:10" ht="15.5" x14ac:dyDescent="0.35">
      <c r="A26" s="112"/>
      <c r="B26" s="112"/>
      <c r="C26" s="112"/>
      <c r="D26" s="112"/>
      <c r="E26" s="107">
        <v>25</v>
      </c>
      <c r="F26" s="112"/>
      <c r="G26" s="112"/>
      <c r="H26" s="114"/>
      <c r="I26" s="93"/>
      <c r="J26" s="94"/>
    </row>
    <row r="27" spans="1:10" ht="15.5" x14ac:dyDescent="0.35">
      <c r="A27" s="112"/>
      <c r="B27" s="112"/>
      <c r="C27" s="112"/>
      <c r="D27" s="112"/>
      <c r="E27" s="107">
        <v>26</v>
      </c>
      <c r="F27" s="112"/>
      <c r="G27" s="112"/>
      <c r="H27" s="114"/>
      <c r="I27" s="93"/>
      <c r="J27" s="94"/>
    </row>
    <row r="28" spans="1:10" ht="15.5" x14ac:dyDescent="0.35">
      <c r="A28" s="112"/>
      <c r="B28" s="112"/>
      <c r="C28" s="112"/>
      <c r="D28" s="112"/>
      <c r="E28" s="107">
        <v>27</v>
      </c>
      <c r="F28" s="112"/>
      <c r="G28" s="112"/>
      <c r="H28" s="114"/>
      <c r="I28" s="93"/>
      <c r="J28" s="94"/>
    </row>
    <row r="29" spans="1:10" ht="15.5" x14ac:dyDescent="0.35">
      <c r="A29" s="112"/>
      <c r="B29" s="112"/>
      <c r="C29" s="112"/>
      <c r="D29" s="112"/>
      <c r="E29" s="107">
        <v>28</v>
      </c>
      <c r="F29" s="112"/>
      <c r="G29" s="112"/>
      <c r="H29" s="114"/>
      <c r="I29" s="93"/>
      <c r="J29" s="94"/>
    </row>
    <row r="30" spans="1:10" ht="15.5" x14ac:dyDescent="0.35">
      <c r="A30" s="112"/>
      <c r="B30" s="112"/>
      <c r="C30" s="112"/>
      <c r="D30" s="112"/>
      <c r="E30" s="107">
        <v>29</v>
      </c>
      <c r="F30" s="112"/>
      <c r="G30" s="112"/>
      <c r="H30" s="114"/>
      <c r="I30" s="93"/>
      <c r="J30" s="94"/>
    </row>
    <row r="31" spans="1:10" ht="15.5" x14ac:dyDescent="0.35">
      <c r="A31" s="112"/>
      <c r="B31" s="112"/>
      <c r="C31" s="112"/>
      <c r="D31" s="112"/>
      <c r="E31" s="107">
        <v>30</v>
      </c>
      <c r="F31" s="112"/>
      <c r="G31" s="112"/>
      <c r="H31" s="114"/>
      <c r="I31" s="93"/>
      <c r="J31" s="94"/>
    </row>
    <row r="32" spans="1:10" ht="15.5" x14ac:dyDescent="0.35">
      <c r="A32" s="112"/>
      <c r="B32" s="112"/>
      <c r="C32" s="112"/>
      <c r="D32" s="112"/>
      <c r="E32" s="107">
        <v>31</v>
      </c>
      <c r="F32" s="112"/>
      <c r="G32" s="112"/>
      <c r="H32" s="114"/>
      <c r="I32" s="93"/>
      <c r="J32" s="94"/>
    </row>
    <row r="33" spans="1:10" ht="15.5" x14ac:dyDescent="0.35">
      <c r="A33" s="112"/>
      <c r="B33" s="112"/>
      <c r="C33" s="112"/>
      <c r="D33" s="112"/>
      <c r="E33" s="107">
        <v>32</v>
      </c>
      <c r="F33" s="112"/>
      <c r="G33" s="112"/>
      <c r="H33" s="114"/>
      <c r="I33" s="93"/>
      <c r="J33" s="94"/>
    </row>
    <row r="34" spans="1:10" ht="15.5" x14ac:dyDescent="0.35">
      <c r="A34" s="112"/>
      <c r="B34" s="112"/>
      <c r="C34" s="112"/>
      <c r="D34" s="112"/>
      <c r="E34" s="107">
        <v>33</v>
      </c>
      <c r="F34" s="112"/>
      <c r="G34" s="112"/>
      <c r="H34" s="114"/>
      <c r="I34" s="93"/>
      <c r="J34" s="94"/>
    </row>
    <row r="35" spans="1:10" ht="15.5" x14ac:dyDescent="0.35">
      <c r="A35" s="112"/>
      <c r="B35" s="112"/>
      <c r="C35" s="112"/>
      <c r="D35" s="112"/>
      <c r="E35" s="107">
        <v>34</v>
      </c>
      <c r="F35" s="112"/>
      <c r="G35" s="112"/>
      <c r="H35" s="114"/>
      <c r="I35" s="93"/>
      <c r="J35" s="94"/>
    </row>
    <row r="36" spans="1:10" ht="15.5" x14ac:dyDescent="0.35">
      <c r="A36" s="112"/>
      <c r="B36" s="112"/>
      <c r="C36" s="112"/>
      <c r="D36" s="112"/>
      <c r="E36" s="107">
        <v>35</v>
      </c>
      <c r="F36" s="112"/>
      <c r="G36" s="112"/>
      <c r="H36" s="114"/>
      <c r="I36" s="93"/>
      <c r="J36" s="94"/>
    </row>
    <row r="37" spans="1:10" ht="15.5" x14ac:dyDescent="0.35">
      <c r="A37" s="112"/>
      <c r="B37" s="112"/>
      <c r="C37" s="112"/>
      <c r="D37" s="112"/>
      <c r="E37" s="107">
        <v>36</v>
      </c>
      <c r="F37" s="112"/>
      <c r="G37" s="112"/>
      <c r="H37" s="114"/>
      <c r="I37" s="93"/>
      <c r="J37" s="94"/>
    </row>
    <row r="38" spans="1:10" ht="15.5" x14ac:dyDescent="0.35">
      <c r="A38" s="112"/>
      <c r="B38" s="112"/>
      <c r="C38" s="112"/>
      <c r="D38" s="112"/>
      <c r="E38" s="107">
        <v>37</v>
      </c>
      <c r="F38" s="112"/>
      <c r="G38" s="112"/>
      <c r="H38" s="114"/>
      <c r="I38" s="93"/>
      <c r="J38" s="94"/>
    </row>
    <row r="39" spans="1:10" ht="15.5" x14ac:dyDescent="0.35">
      <c r="A39" s="112"/>
      <c r="B39" s="112"/>
      <c r="C39" s="112"/>
      <c r="D39" s="112"/>
      <c r="E39" s="107">
        <v>38</v>
      </c>
      <c r="F39" s="112"/>
      <c r="G39" s="112"/>
      <c r="H39" s="114"/>
      <c r="I39" s="93"/>
      <c r="J39" s="94"/>
    </row>
    <row r="40" spans="1:10" ht="15.5" x14ac:dyDescent="0.35">
      <c r="A40" s="112"/>
      <c r="B40" s="112"/>
      <c r="C40" s="112"/>
      <c r="D40" s="112"/>
      <c r="E40" s="107">
        <v>39</v>
      </c>
      <c r="F40" s="112"/>
      <c r="G40" s="112"/>
      <c r="H40" s="114"/>
      <c r="I40" s="93"/>
      <c r="J40" s="94"/>
    </row>
    <row r="41" spans="1:10" ht="15.5" x14ac:dyDescent="0.35">
      <c r="A41" s="112"/>
      <c r="B41" s="112"/>
      <c r="C41" s="112"/>
      <c r="D41" s="112"/>
      <c r="E41" s="107">
        <v>40</v>
      </c>
      <c r="F41" s="112"/>
      <c r="G41" s="112"/>
      <c r="H41" s="114"/>
      <c r="I41" s="93"/>
      <c r="J41" s="94"/>
    </row>
    <row r="42" spans="1:10" ht="15.5" x14ac:dyDescent="0.35">
      <c r="A42" s="112"/>
      <c r="B42" s="112"/>
      <c r="C42" s="112"/>
      <c r="D42" s="112"/>
      <c r="E42" s="107">
        <v>41</v>
      </c>
      <c r="F42" s="112"/>
      <c r="G42" s="112"/>
      <c r="H42" s="114"/>
      <c r="I42" s="93"/>
      <c r="J42" s="94"/>
    </row>
    <row r="43" spans="1:10" ht="15.5" x14ac:dyDescent="0.35">
      <c r="A43" s="112"/>
      <c r="B43" s="112"/>
      <c r="C43" s="112"/>
      <c r="D43" s="112"/>
      <c r="E43" s="107">
        <v>42</v>
      </c>
      <c r="F43" s="112"/>
      <c r="G43" s="112"/>
      <c r="H43" s="114"/>
      <c r="I43" s="93"/>
      <c r="J43" s="94"/>
    </row>
    <row r="44" spans="1:10" ht="15.5" x14ac:dyDescent="0.35">
      <c r="A44" s="112"/>
      <c r="B44" s="112"/>
      <c r="C44" s="112"/>
      <c r="D44" s="112"/>
      <c r="E44" s="107">
        <v>43</v>
      </c>
      <c r="F44" s="112"/>
      <c r="G44" s="112"/>
      <c r="H44" s="114"/>
      <c r="I44" s="93"/>
      <c r="J44" s="94"/>
    </row>
    <row r="45" spans="1:10" ht="15.5" x14ac:dyDescent="0.35">
      <c r="A45" s="112"/>
      <c r="B45" s="112"/>
      <c r="C45" s="112"/>
      <c r="D45" s="112"/>
      <c r="E45" s="107">
        <v>44</v>
      </c>
      <c r="F45" s="112"/>
      <c r="G45" s="112"/>
      <c r="H45" s="114"/>
      <c r="I45" s="93"/>
      <c r="J45" s="94"/>
    </row>
    <row r="46" spans="1:10" ht="15.5" x14ac:dyDescent="0.35">
      <c r="A46" s="112"/>
      <c r="B46" s="112"/>
      <c r="C46" s="112"/>
      <c r="D46" s="112"/>
      <c r="E46" s="107">
        <v>45</v>
      </c>
      <c r="F46" s="112"/>
      <c r="G46" s="112"/>
      <c r="H46" s="114"/>
      <c r="I46" s="93"/>
      <c r="J46" s="94"/>
    </row>
    <row r="47" spans="1:10" ht="15.5" x14ac:dyDescent="0.35">
      <c r="A47" s="112"/>
      <c r="B47" s="112"/>
      <c r="C47" s="112"/>
      <c r="D47" s="112"/>
      <c r="E47" s="107">
        <v>46</v>
      </c>
      <c r="F47" s="112"/>
      <c r="G47" s="112"/>
      <c r="H47" s="114"/>
      <c r="I47" s="93"/>
      <c r="J47" s="94"/>
    </row>
    <row r="48" spans="1:10" ht="15.5" x14ac:dyDescent="0.35">
      <c r="A48" s="112"/>
      <c r="B48" s="112"/>
      <c r="C48" s="112"/>
      <c r="D48" s="112"/>
      <c r="E48" s="107">
        <v>47</v>
      </c>
      <c r="F48" s="112"/>
      <c r="G48" s="112"/>
      <c r="H48" s="114"/>
      <c r="I48" s="93"/>
      <c r="J48" s="94"/>
    </row>
    <row r="49" spans="1:10" ht="15.5" x14ac:dyDescent="0.35">
      <c r="A49" s="112"/>
      <c r="B49" s="112"/>
      <c r="C49" s="112"/>
      <c r="D49" s="112"/>
      <c r="E49" s="107">
        <v>48</v>
      </c>
      <c r="F49" s="112"/>
      <c r="G49" s="112"/>
      <c r="H49" s="114"/>
      <c r="I49" s="93"/>
      <c r="J49" s="94"/>
    </row>
    <row r="50" spans="1:10" ht="15.5" x14ac:dyDescent="0.35">
      <c r="A50" s="112"/>
      <c r="B50" s="112"/>
      <c r="C50" s="112"/>
      <c r="D50" s="112"/>
      <c r="E50" s="107">
        <v>49</v>
      </c>
      <c r="F50" s="112"/>
      <c r="G50" s="112"/>
      <c r="H50" s="114"/>
      <c r="I50" s="93"/>
      <c r="J50" s="94"/>
    </row>
    <row r="51" spans="1:10" ht="15.5" x14ac:dyDescent="0.35">
      <c r="A51" s="112"/>
      <c r="B51" s="112"/>
      <c r="C51" s="112"/>
      <c r="D51" s="112"/>
      <c r="E51" s="107">
        <v>50</v>
      </c>
      <c r="F51" s="112"/>
      <c r="G51" s="112"/>
      <c r="H51" s="114"/>
      <c r="I51" s="93"/>
      <c r="J51" s="94"/>
    </row>
    <row r="52" spans="1:10" ht="15.5" x14ac:dyDescent="0.35">
      <c r="A52" s="112"/>
      <c r="B52" s="112"/>
      <c r="C52" s="112"/>
      <c r="D52" s="112"/>
      <c r="E52" s="107">
        <v>51</v>
      </c>
      <c r="F52" s="112"/>
      <c r="G52" s="112"/>
      <c r="H52" s="114"/>
      <c r="I52" s="93"/>
      <c r="J52" s="94"/>
    </row>
    <row r="53" spans="1:10" ht="15.5" x14ac:dyDescent="0.35">
      <c r="A53" s="112"/>
      <c r="B53" s="112"/>
      <c r="C53" s="112"/>
      <c r="D53" s="112"/>
      <c r="E53" s="107">
        <v>52</v>
      </c>
      <c r="F53" s="112"/>
      <c r="G53" s="112"/>
      <c r="H53" s="114"/>
      <c r="I53" s="93"/>
      <c r="J53" s="94"/>
    </row>
    <row r="54" spans="1:10" ht="15.5" x14ac:dyDescent="0.35">
      <c r="A54" s="112"/>
      <c r="B54" s="112"/>
      <c r="C54" s="112"/>
      <c r="D54" s="112"/>
      <c r="E54" s="107">
        <v>53</v>
      </c>
      <c r="F54" s="112"/>
      <c r="G54" s="112"/>
      <c r="H54" s="114"/>
      <c r="I54" s="93"/>
      <c r="J54" s="94"/>
    </row>
    <row r="55" spans="1:10" ht="15.5" x14ac:dyDescent="0.35">
      <c r="A55" s="112"/>
      <c r="B55" s="112"/>
      <c r="C55" s="112"/>
      <c r="D55" s="112"/>
      <c r="E55" s="107">
        <v>54</v>
      </c>
      <c r="F55" s="112"/>
      <c r="G55" s="112"/>
      <c r="H55" s="114"/>
      <c r="I55" s="93"/>
      <c r="J55" s="94"/>
    </row>
    <row r="56" spans="1:10" ht="15.5" x14ac:dyDescent="0.35">
      <c r="A56" s="112"/>
      <c r="B56" s="112"/>
      <c r="C56" s="112"/>
      <c r="D56" s="112"/>
      <c r="E56" s="107">
        <v>55</v>
      </c>
      <c r="F56" s="112"/>
      <c r="G56" s="112"/>
      <c r="H56" s="114"/>
      <c r="I56" s="93"/>
      <c r="J56" s="94"/>
    </row>
    <row r="57" spans="1:10" ht="15.5" x14ac:dyDescent="0.35">
      <c r="A57" s="112"/>
      <c r="B57" s="112"/>
      <c r="C57" s="112"/>
      <c r="D57" s="112"/>
      <c r="E57" s="107">
        <v>56</v>
      </c>
      <c r="F57" s="112"/>
      <c r="G57" s="112"/>
      <c r="H57" s="114"/>
      <c r="I57" s="93"/>
      <c r="J57" s="94"/>
    </row>
    <row r="58" spans="1:10" ht="15.5" x14ac:dyDescent="0.35">
      <c r="A58" s="112"/>
      <c r="B58" s="112"/>
      <c r="C58" s="112"/>
      <c r="D58" s="112"/>
      <c r="E58" s="107">
        <v>57</v>
      </c>
      <c r="F58" s="112"/>
      <c r="G58" s="112"/>
      <c r="H58" s="114"/>
      <c r="I58" s="93"/>
      <c r="J58" s="94"/>
    </row>
    <row r="59" spans="1:10" ht="15.5" x14ac:dyDescent="0.35">
      <c r="A59" s="112"/>
      <c r="B59" s="112"/>
      <c r="C59" s="112"/>
      <c r="D59" s="112"/>
      <c r="E59" s="107">
        <v>58</v>
      </c>
      <c r="F59" s="112"/>
      <c r="G59" s="112"/>
      <c r="H59" s="114"/>
      <c r="I59" s="93"/>
      <c r="J59" s="94"/>
    </row>
    <row r="60" spans="1:10" ht="15.5" x14ac:dyDescent="0.35">
      <c r="A60" s="112"/>
      <c r="B60" s="112"/>
      <c r="C60" s="112"/>
      <c r="D60" s="112"/>
      <c r="E60" s="107">
        <v>59</v>
      </c>
      <c r="F60" s="112"/>
      <c r="G60" s="112"/>
      <c r="H60" s="114"/>
      <c r="I60" s="93"/>
      <c r="J60" s="94"/>
    </row>
    <row r="61" spans="1:10" ht="15.5" x14ac:dyDescent="0.35">
      <c r="A61" s="112"/>
      <c r="B61" s="112"/>
      <c r="C61" s="112"/>
      <c r="D61" s="112"/>
      <c r="E61" s="107">
        <v>60</v>
      </c>
      <c r="F61" s="112"/>
      <c r="G61" s="112"/>
      <c r="H61" s="114"/>
      <c r="I61" s="93"/>
      <c r="J61" s="94"/>
    </row>
    <row r="62" spans="1:10" ht="15.5" x14ac:dyDescent="0.35">
      <c r="A62" s="112"/>
      <c r="B62" s="112"/>
      <c r="C62" s="112"/>
      <c r="D62" s="112"/>
      <c r="E62" s="107">
        <v>61</v>
      </c>
      <c r="F62" s="112"/>
      <c r="G62" s="112"/>
      <c r="H62" s="114"/>
      <c r="I62" s="93"/>
      <c r="J62" s="94"/>
    </row>
    <row r="63" spans="1:10" ht="15.5" x14ac:dyDescent="0.35">
      <c r="A63" s="112"/>
      <c r="B63" s="112"/>
      <c r="C63" s="112"/>
      <c r="D63" s="112"/>
      <c r="E63" s="107">
        <v>62</v>
      </c>
      <c r="F63" s="112"/>
      <c r="G63" s="112"/>
      <c r="H63" s="114"/>
      <c r="I63" s="93"/>
      <c r="J63" s="94"/>
    </row>
    <row r="64" spans="1:10" ht="15.5" x14ac:dyDescent="0.35">
      <c r="A64" s="112"/>
      <c r="B64" s="112"/>
      <c r="C64" s="112"/>
      <c r="D64" s="112"/>
      <c r="E64" s="107">
        <v>63</v>
      </c>
      <c r="F64" s="112"/>
      <c r="G64" s="112"/>
      <c r="H64" s="114"/>
      <c r="I64" s="93"/>
      <c r="J64" s="94"/>
    </row>
    <row r="65" spans="1:10" ht="15.5" x14ac:dyDescent="0.35">
      <c r="A65" s="112"/>
      <c r="B65" s="112"/>
      <c r="C65" s="112"/>
      <c r="D65" s="112"/>
      <c r="E65" s="107">
        <v>64</v>
      </c>
      <c r="F65" s="112"/>
      <c r="G65" s="112"/>
      <c r="H65" s="114"/>
      <c r="I65" s="93"/>
      <c r="J65" s="94"/>
    </row>
    <row r="66" spans="1:10" ht="15.5" x14ac:dyDescent="0.35">
      <c r="A66" s="112"/>
      <c r="B66" s="112"/>
      <c r="C66" s="112"/>
      <c r="D66" s="112"/>
      <c r="E66" s="107">
        <v>65</v>
      </c>
      <c r="F66" s="112"/>
      <c r="G66" s="112"/>
      <c r="H66" s="114"/>
      <c r="I66" s="93"/>
      <c r="J66" s="94"/>
    </row>
    <row r="67" spans="1:10" ht="15.5" x14ac:dyDescent="0.35">
      <c r="A67" s="112"/>
      <c r="B67" s="112"/>
      <c r="C67" s="112"/>
      <c r="D67" s="112"/>
      <c r="E67" s="107">
        <v>66</v>
      </c>
      <c r="F67" s="112"/>
      <c r="G67" s="112"/>
      <c r="H67" s="114"/>
      <c r="I67" s="93"/>
      <c r="J67" s="94"/>
    </row>
    <row r="68" spans="1:10" ht="15.5" x14ac:dyDescent="0.35">
      <c r="A68" s="112"/>
      <c r="B68" s="112"/>
      <c r="C68" s="112"/>
      <c r="D68" s="112"/>
      <c r="E68" s="107">
        <v>67</v>
      </c>
      <c r="F68" s="112"/>
      <c r="G68" s="112"/>
      <c r="H68" s="114"/>
      <c r="I68" s="93"/>
      <c r="J68" s="94"/>
    </row>
    <row r="69" spans="1:10" ht="15.5" x14ac:dyDescent="0.35">
      <c r="A69" s="112"/>
      <c r="B69" s="112"/>
      <c r="C69" s="112"/>
      <c r="D69" s="112"/>
      <c r="E69" s="107">
        <v>68</v>
      </c>
      <c r="F69" s="112"/>
      <c r="G69" s="112"/>
      <c r="H69" s="114"/>
      <c r="I69" s="93"/>
      <c r="J69" s="94"/>
    </row>
    <row r="70" spans="1:10" ht="15.5" x14ac:dyDescent="0.35">
      <c r="A70" s="112"/>
      <c r="B70" s="112"/>
      <c r="C70" s="112"/>
      <c r="D70" s="112"/>
      <c r="E70" s="107">
        <v>69</v>
      </c>
      <c r="F70" s="112"/>
      <c r="G70" s="112"/>
      <c r="H70" s="114"/>
      <c r="I70" s="93"/>
      <c r="J70" s="94"/>
    </row>
    <row r="71" spans="1:10" ht="15.5" x14ac:dyDescent="0.35">
      <c r="A71" s="112"/>
      <c r="B71" s="112"/>
      <c r="C71" s="112"/>
      <c r="D71" s="112"/>
      <c r="E71" s="107">
        <v>70</v>
      </c>
      <c r="F71" s="112"/>
      <c r="G71" s="112"/>
      <c r="H71" s="114"/>
      <c r="I71" s="93"/>
      <c r="J71" s="94"/>
    </row>
    <row r="72" spans="1:10" ht="15.5" x14ac:dyDescent="0.35">
      <c r="A72" s="112"/>
      <c r="B72" s="112"/>
      <c r="C72" s="112"/>
      <c r="D72" s="112"/>
      <c r="E72" s="107">
        <v>71</v>
      </c>
      <c r="F72" s="112"/>
      <c r="G72" s="112"/>
      <c r="H72" s="114"/>
      <c r="I72" s="93"/>
      <c r="J72" s="94"/>
    </row>
    <row r="73" spans="1:10" ht="15.5" x14ac:dyDescent="0.35">
      <c r="A73" s="112"/>
      <c r="B73" s="112"/>
      <c r="C73" s="112"/>
      <c r="D73" s="112"/>
      <c r="E73" s="107">
        <v>72</v>
      </c>
      <c r="F73" s="112"/>
      <c r="G73" s="112"/>
      <c r="H73" s="114"/>
      <c r="I73" s="93"/>
      <c r="J73" s="94"/>
    </row>
    <row r="74" spans="1:10" ht="15.5" x14ac:dyDescent="0.35">
      <c r="A74" s="112"/>
      <c r="B74" s="112"/>
      <c r="C74" s="112"/>
      <c r="D74" s="112"/>
      <c r="E74" s="107">
        <v>73</v>
      </c>
      <c r="F74" s="112"/>
      <c r="G74" s="112"/>
      <c r="H74" s="114"/>
      <c r="I74" s="93"/>
      <c r="J74" s="94"/>
    </row>
    <row r="75" spans="1:10" ht="15.5" x14ac:dyDescent="0.35">
      <c r="A75" s="112"/>
      <c r="B75" s="112"/>
      <c r="C75" s="112"/>
      <c r="D75" s="112"/>
      <c r="E75" s="107">
        <v>74</v>
      </c>
      <c r="F75" s="112"/>
      <c r="G75" s="112"/>
      <c r="H75" s="114"/>
      <c r="I75" s="93"/>
      <c r="J75" s="94"/>
    </row>
    <row r="76" spans="1:10" ht="15.5" x14ac:dyDescent="0.35">
      <c r="A76" s="112"/>
      <c r="B76" s="112"/>
      <c r="C76" s="112"/>
      <c r="D76" s="112"/>
      <c r="E76" s="107">
        <v>75</v>
      </c>
      <c r="F76" s="112"/>
      <c r="G76" s="112"/>
      <c r="H76" s="114"/>
      <c r="I76" s="93"/>
      <c r="J76" s="94"/>
    </row>
    <row r="77" spans="1:10" ht="15.5" x14ac:dyDescent="0.35">
      <c r="A77" s="112"/>
      <c r="B77" s="112"/>
      <c r="C77" s="112"/>
      <c r="D77" s="112"/>
      <c r="E77" s="107">
        <v>76</v>
      </c>
      <c r="F77" s="112"/>
      <c r="G77" s="112"/>
      <c r="H77" s="114"/>
      <c r="I77" s="93"/>
      <c r="J77" s="94"/>
    </row>
    <row r="78" spans="1:10" ht="15.5" x14ac:dyDescent="0.35">
      <c r="A78" s="112"/>
      <c r="B78" s="112"/>
      <c r="C78" s="112"/>
      <c r="D78" s="112"/>
      <c r="E78" s="107">
        <v>77</v>
      </c>
      <c r="F78" s="112"/>
      <c r="G78" s="112"/>
      <c r="H78" s="114"/>
      <c r="I78" s="93"/>
      <c r="J78" s="94"/>
    </row>
    <row r="79" spans="1:10" ht="15.5" x14ac:dyDescent="0.35">
      <c r="A79" s="112"/>
      <c r="B79" s="112"/>
      <c r="C79" s="112"/>
      <c r="D79" s="112"/>
      <c r="E79" s="107">
        <v>78</v>
      </c>
      <c r="F79" s="112"/>
      <c r="G79" s="112"/>
      <c r="H79" s="114"/>
      <c r="I79" s="93"/>
      <c r="J79" s="94"/>
    </row>
    <row r="80" spans="1:10" ht="15.5" x14ac:dyDescent="0.35">
      <c r="A80" s="112"/>
      <c r="B80" s="112"/>
      <c r="C80" s="112"/>
      <c r="D80" s="112"/>
      <c r="E80" s="107">
        <v>79</v>
      </c>
      <c r="F80" s="112"/>
      <c r="G80" s="112"/>
      <c r="H80" s="114"/>
      <c r="I80" s="93"/>
      <c r="J80" s="94"/>
    </row>
    <row r="81" spans="1:10" ht="15.5" x14ac:dyDescent="0.35">
      <c r="A81" s="112"/>
      <c r="B81" s="112"/>
      <c r="C81" s="112"/>
      <c r="D81" s="112"/>
      <c r="E81" s="107">
        <v>80</v>
      </c>
      <c r="F81" s="112"/>
      <c r="G81" s="112"/>
      <c r="H81" s="114"/>
      <c r="I81" s="93"/>
      <c r="J81" s="94"/>
    </row>
    <row r="82" spans="1:10" ht="15.5" x14ac:dyDescent="0.35">
      <c r="A82" s="112"/>
      <c r="B82" s="112"/>
      <c r="C82" s="112"/>
      <c r="D82" s="112"/>
      <c r="E82" s="107">
        <v>81</v>
      </c>
      <c r="F82" s="112"/>
      <c r="G82" s="112"/>
      <c r="H82" s="114"/>
      <c r="I82" s="93"/>
      <c r="J82" s="94"/>
    </row>
    <row r="83" spans="1:10" ht="15.5" x14ac:dyDescent="0.35">
      <c r="A83" s="112"/>
      <c r="B83" s="112"/>
      <c r="C83" s="112"/>
      <c r="D83" s="112"/>
      <c r="E83" s="107">
        <v>82</v>
      </c>
      <c r="F83" s="112"/>
      <c r="G83" s="112"/>
      <c r="H83" s="114"/>
      <c r="I83" s="93"/>
      <c r="J83" s="94"/>
    </row>
    <row r="84" spans="1:10" ht="15.5" x14ac:dyDescent="0.35">
      <c r="A84" s="112"/>
      <c r="B84" s="112"/>
      <c r="C84" s="112"/>
      <c r="D84" s="112"/>
      <c r="E84" s="107">
        <v>83</v>
      </c>
      <c r="F84" s="112"/>
      <c r="G84" s="112"/>
      <c r="H84" s="114"/>
      <c r="I84" s="93"/>
      <c r="J84" s="94"/>
    </row>
    <row r="85" spans="1:10" ht="15.5" x14ac:dyDescent="0.35">
      <c r="A85" s="112"/>
      <c r="B85" s="112"/>
      <c r="C85" s="112"/>
      <c r="D85" s="112"/>
      <c r="E85" s="107">
        <v>84</v>
      </c>
      <c r="F85" s="112"/>
      <c r="G85" s="112"/>
      <c r="H85" s="114"/>
      <c r="I85" s="93"/>
      <c r="J85" s="94"/>
    </row>
    <row r="86" spans="1:10" ht="15.5" x14ac:dyDescent="0.35">
      <c r="A86" s="112"/>
      <c r="B86" s="112"/>
      <c r="C86" s="112"/>
      <c r="D86" s="112"/>
      <c r="E86" s="107">
        <v>85</v>
      </c>
      <c r="F86" s="112"/>
      <c r="G86" s="112"/>
      <c r="H86" s="114"/>
      <c r="I86" s="93"/>
      <c r="J86" s="94"/>
    </row>
    <row r="87" spans="1:10" ht="15.5" x14ac:dyDescent="0.35">
      <c r="A87" s="112"/>
      <c r="B87" s="112"/>
      <c r="C87" s="112"/>
      <c r="D87" s="112"/>
      <c r="E87" s="107">
        <v>86</v>
      </c>
      <c r="F87" s="112"/>
      <c r="G87" s="112"/>
      <c r="H87" s="114"/>
      <c r="I87" s="93"/>
      <c r="J87" s="94"/>
    </row>
    <row r="88" spans="1:10" ht="15.5" x14ac:dyDescent="0.35">
      <c r="A88" s="112"/>
      <c r="B88" s="112"/>
      <c r="C88" s="112"/>
      <c r="D88" s="112"/>
      <c r="E88" s="107">
        <v>87</v>
      </c>
      <c r="F88" s="112"/>
      <c r="G88" s="112"/>
      <c r="H88" s="114"/>
      <c r="I88" s="93"/>
      <c r="J88" s="94"/>
    </row>
    <row r="89" spans="1:10" ht="15.5" x14ac:dyDescent="0.35">
      <c r="A89" s="112"/>
      <c r="B89" s="112"/>
      <c r="C89" s="112"/>
      <c r="D89" s="112"/>
      <c r="E89" s="107">
        <v>88</v>
      </c>
      <c r="F89" s="112"/>
      <c r="G89" s="112"/>
      <c r="H89" s="114"/>
      <c r="I89" s="93"/>
      <c r="J89" s="94"/>
    </row>
    <row r="90" spans="1:10" ht="15.5" x14ac:dyDescent="0.35">
      <c r="A90" s="112"/>
      <c r="B90" s="112"/>
      <c r="C90" s="112"/>
      <c r="D90" s="112"/>
      <c r="E90" s="107">
        <v>89</v>
      </c>
      <c r="F90" s="112"/>
      <c r="G90" s="112"/>
      <c r="H90" s="114"/>
      <c r="I90" s="93"/>
      <c r="J90" s="94"/>
    </row>
    <row r="91" spans="1:10" ht="15.5" x14ac:dyDescent="0.35">
      <c r="A91" s="112"/>
      <c r="B91" s="112"/>
      <c r="C91" s="112"/>
      <c r="D91" s="112"/>
      <c r="E91" s="107">
        <v>90</v>
      </c>
      <c r="F91" s="112"/>
      <c r="G91" s="112"/>
      <c r="H91" s="114"/>
      <c r="I91" s="93"/>
      <c r="J91" s="94"/>
    </row>
    <row r="92" spans="1:10" ht="15.5" x14ac:dyDescent="0.35">
      <c r="A92" s="112"/>
      <c r="B92" s="112"/>
      <c r="C92" s="112"/>
      <c r="D92" s="112"/>
      <c r="E92" s="107">
        <v>91</v>
      </c>
      <c r="F92" s="112"/>
      <c r="G92" s="112"/>
      <c r="H92" s="114"/>
      <c r="I92" s="93"/>
      <c r="J92" s="94"/>
    </row>
    <row r="93" spans="1:10" ht="15.5" x14ac:dyDescent="0.35">
      <c r="A93" s="112"/>
      <c r="B93" s="112"/>
      <c r="C93" s="112"/>
      <c r="D93" s="112"/>
      <c r="E93" s="107">
        <v>92</v>
      </c>
      <c r="F93" s="112"/>
      <c r="G93" s="112"/>
      <c r="H93" s="114"/>
      <c r="I93" s="93"/>
      <c r="J93" s="94"/>
    </row>
    <row r="94" spans="1:10" ht="15.5" x14ac:dyDescent="0.35">
      <c r="A94" s="112"/>
      <c r="B94" s="112"/>
      <c r="C94" s="112"/>
      <c r="D94" s="112"/>
      <c r="E94" s="107">
        <v>93</v>
      </c>
      <c r="F94" s="112"/>
      <c r="G94" s="112"/>
      <c r="H94" s="114"/>
      <c r="I94" s="93"/>
      <c r="J94" s="94"/>
    </row>
    <row r="95" spans="1:10" ht="15.5" x14ac:dyDescent="0.35">
      <c r="A95" s="112"/>
      <c r="B95" s="112"/>
      <c r="C95" s="112"/>
      <c r="D95" s="112"/>
      <c r="E95" s="107">
        <v>94</v>
      </c>
      <c r="F95" s="112"/>
      <c r="G95" s="112"/>
      <c r="H95" s="114"/>
      <c r="I95" s="93"/>
      <c r="J95" s="94"/>
    </row>
    <row r="96" spans="1:10" ht="15.5" x14ac:dyDescent="0.35">
      <c r="A96" s="112"/>
      <c r="B96" s="112"/>
      <c r="C96" s="112"/>
      <c r="D96" s="112"/>
      <c r="E96" s="107">
        <v>95</v>
      </c>
      <c r="F96" s="112"/>
      <c r="G96" s="112"/>
      <c r="H96" s="114"/>
      <c r="I96" s="93"/>
      <c r="J96" s="94"/>
    </row>
    <row r="97" spans="1:10" ht="15.5" x14ac:dyDescent="0.35">
      <c r="A97" s="112"/>
      <c r="B97" s="112"/>
      <c r="C97" s="112"/>
      <c r="D97" s="112"/>
      <c r="E97" s="107">
        <v>96</v>
      </c>
      <c r="F97" s="112"/>
      <c r="G97" s="112"/>
      <c r="H97" s="114"/>
      <c r="I97" s="93"/>
      <c r="J97" s="94"/>
    </row>
    <row r="98" spans="1:10" ht="15.5" x14ac:dyDescent="0.35">
      <c r="A98" s="112"/>
      <c r="B98" s="112"/>
      <c r="C98" s="112"/>
      <c r="D98" s="112"/>
      <c r="E98" s="107">
        <v>97</v>
      </c>
      <c r="F98" s="112"/>
      <c r="G98" s="112"/>
      <c r="H98" s="114"/>
      <c r="I98" s="93"/>
      <c r="J98" s="94"/>
    </row>
    <row r="99" spans="1:10" ht="15.5" x14ac:dyDescent="0.35">
      <c r="A99" s="112"/>
      <c r="B99" s="112"/>
      <c r="C99" s="112"/>
      <c r="D99" s="112"/>
      <c r="E99" s="107">
        <v>98</v>
      </c>
      <c r="F99" s="112"/>
      <c r="G99" s="112"/>
      <c r="H99" s="114"/>
      <c r="I99" s="93"/>
      <c r="J99" s="94"/>
    </row>
    <row r="100" spans="1:10" ht="15.5" x14ac:dyDescent="0.35">
      <c r="A100" s="112"/>
      <c r="B100" s="112"/>
      <c r="C100" s="112"/>
      <c r="D100" s="112"/>
      <c r="E100" s="107">
        <v>99</v>
      </c>
      <c r="F100" s="112"/>
      <c r="G100" s="112"/>
      <c r="H100" s="114"/>
      <c r="I100" s="93"/>
      <c r="J100" s="94"/>
    </row>
    <row r="101" spans="1:10" ht="15.5" x14ac:dyDescent="0.35">
      <c r="A101" s="112"/>
      <c r="B101" s="112"/>
      <c r="C101" s="112"/>
      <c r="D101" s="112"/>
      <c r="E101" s="107">
        <v>100</v>
      </c>
      <c r="F101" s="112"/>
      <c r="G101" s="112"/>
      <c r="H101" s="114"/>
      <c r="I101" s="93"/>
      <c r="J101" s="94"/>
    </row>
    <row r="102" spans="1:10" ht="15.5" x14ac:dyDescent="0.35">
      <c r="A102" s="112"/>
      <c r="B102" s="112"/>
      <c r="C102" s="112"/>
      <c r="D102" s="112"/>
      <c r="E102" s="107">
        <v>101</v>
      </c>
      <c r="F102" s="112"/>
      <c r="G102" s="112"/>
      <c r="H102" s="114"/>
      <c r="I102" s="93"/>
      <c r="J102" s="94"/>
    </row>
    <row r="103" spans="1:10" ht="15.5" x14ac:dyDescent="0.35">
      <c r="A103" s="112"/>
      <c r="B103" s="112"/>
      <c r="C103" s="112"/>
      <c r="D103" s="112"/>
      <c r="E103" s="107">
        <v>102</v>
      </c>
      <c r="F103" s="112"/>
      <c r="G103" s="112"/>
      <c r="H103" s="114"/>
      <c r="I103" s="93"/>
      <c r="J103" s="94"/>
    </row>
    <row r="104" spans="1:10" ht="15.5" x14ac:dyDescent="0.35">
      <c r="A104" s="112"/>
      <c r="B104" s="112"/>
      <c r="C104" s="112"/>
      <c r="D104" s="112"/>
      <c r="E104" s="107">
        <v>103</v>
      </c>
      <c r="F104" s="112"/>
      <c r="G104" s="112"/>
      <c r="H104" s="114"/>
      <c r="I104" s="93"/>
      <c r="J104" s="94"/>
    </row>
    <row r="105" spans="1:10" ht="15.5" x14ac:dyDescent="0.35">
      <c r="A105" s="112"/>
      <c r="B105" s="112"/>
      <c r="C105" s="112"/>
      <c r="D105" s="112"/>
      <c r="E105" s="107">
        <v>104</v>
      </c>
      <c r="F105" s="112"/>
      <c r="G105" s="112"/>
      <c r="H105" s="114"/>
      <c r="I105" s="93"/>
      <c r="J105" s="94"/>
    </row>
    <row r="106" spans="1:10" ht="15.5" x14ac:dyDescent="0.35">
      <c r="A106" s="112"/>
      <c r="B106" s="112"/>
      <c r="C106" s="112"/>
      <c r="D106" s="112"/>
      <c r="E106" s="107">
        <v>105</v>
      </c>
      <c r="F106" s="112"/>
      <c r="G106" s="112"/>
      <c r="H106" s="114"/>
      <c r="I106" s="93"/>
      <c r="J106" s="94"/>
    </row>
    <row r="107" spans="1:10" ht="15.5" x14ac:dyDescent="0.35">
      <c r="A107" s="112"/>
      <c r="B107" s="112"/>
      <c r="C107" s="112"/>
      <c r="D107" s="112"/>
      <c r="E107" s="107">
        <v>106</v>
      </c>
      <c r="F107" s="112"/>
      <c r="G107" s="112"/>
      <c r="H107" s="114"/>
      <c r="I107" s="93"/>
      <c r="J107" s="94"/>
    </row>
    <row r="108" spans="1:10" ht="15.5" x14ac:dyDescent="0.35">
      <c r="A108" s="112"/>
      <c r="B108" s="112"/>
      <c r="C108" s="112"/>
      <c r="D108" s="112"/>
      <c r="E108" s="107">
        <v>107</v>
      </c>
      <c r="F108" s="112"/>
      <c r="G108" s="112"/>
      <c r="H108" s="114"/>
      <c r="I108" s="93"/>
      <c r="J108" s="94"/>
    </row>
    <row r="109" spans="1:10" ht="15.5" x14ac:dyDescent="0.35">
      <c r="A109" s="112"/>
      <c r="B109" s="112"/>
      <c r="C109" s="112"/>
      <c r="D109" s="112"/>
      <c r="E109" s="107">
        <v>108</v>
      </c>
      <c r="F109" s="112"/>
      <c r="G109" s="112"/>
      <c r="H109" s="114"/>
      <c r="I109" s="93"/>
      <c r="J109" s="94"/>
    </row>
    <row r="110" spans="1:10" ht="15.5" x14ac:dyDescent="0.35">
      <c r="A110" s="112"/>
      <c r="B110" s="112"/>
      <c r="C110" s="112"/>
      <c r="D110" s="112"/>
      <c r="E110" s="107">
        <v>109</v>
      </c>
      <c r="F110" s="112"/>
      <c r="G110" s="112"/>
      <c r="H110" s="114"/>
      <c r="I110" s="93"/>
      <c r="J110" s="94"/>
    </row>
    <row r="111" spans="1:10" ht="15.5" x14ac:dyDescent="0.35">
      <c r="A111" s="112"/>
      <c r="B111" s="112"/>
      <c r="C111" s="112"/>
      <c r="D111" s="112"/>
      <c r="E111" s="107">
        <v>110</v>
      </c>
      <c r="F111" s="112"/>
      <c r="G111" s="112"/>
      <c r="H111" s="114"/>
      <c r="I111" s="93"/>
      <c r="J111" s="94"/>
    </row>
    <row r="112" spans="1:10" ht="15.5" x14ac:dyDescent="0.35">
      <c r="A112" s="112"/>
      <c r="B112" s="112"/>
      <c r="C112" s="112"/>
      <c r="D112" s="112"/>
      <c r="E112" s="107">
        <v>111</v>
      </c>
      <c r="F112" s="112"/>
      <c r="G112" s="112"/>
      <c r="H112" s="114"/>
      <c r="I112" s="93"/>
      <c r="J112" s="94"/>
    </row>
    <row r="113" spans="1:10" ht="15.5" x14ac:dyDescent="0.35">
      <c r="A113" s="112"/>
      <c r="B113" s="112"/>
      <c r="C113" s="112"/>
      <c r="D113" s="112"/>
      <c r="E113" s="107">
        <v>112</v>
      </c>
      <c r="F113" s="112"/>
      <c r="G113" s="112"/>
      <c r="H113" s="114"/>
      <c r="I113" s="93"/>
      <c r="J113" s="94"/>
    </row>
    <row r="114" spans="1:10" ht="15.5" x14ac:dyDescent="0.35">
      <c r="A114" s="112"/>
      <c r="B114" s="112"/>
      <c r="C114" s="112"/>
      <c r="D114" s="112"/>
      <c r="E114" s="107">
        <v>113</v>
      </c>
      <c r="F114" s="112"/>
      <c r="G114" s="112"/>
      <c r="H114" s="114"/>
      <c r="I114" s="93"/>
      <c r="J114" s="94"/>
    </row>
    <row r="115" spans="1:10" ht="15.5" x14ac:dyDescent="0.35">
      <c r="A115" s="112"/>
      <c r="B115" s="112"/>
      <c r="C115" s="112"/>
      <c r="D115" s="112"/>
      <c r="E115" s="107">
        <v>114</v>
      </c>
      <c r="F115" s="112"/>
      <c r="G115" s="112"/>
      <c r="H115" s="114"/>
      <c r="I115" s="93"/>
      <c r="J115" s="94"/>
    </row>
    <row r="116" spans="1:10" ht="15.5" x14ac:dyDescent="0.35">
      <c r="A116" s="112"/>
      <c r="B116" s="112"/>
      <c r="C116" s="112"/>
      <c r="D116" s="112"/>
      <c r="E116" s="107">
        <v>115</v>
      </c>
      <c r="F116" s="112"/>
      <c r="G116" s="112"/>
      <c r="H116" s="114"/>
      <c r="I116" s="93"/>
      <c r="J116" s="94"/>
    </row>
    <row r="117" spans="1:10" ht="15.5" x14ac:dyDescent="0.35">
      <c r="A117" s="112"/>
      <c r="B117" s="112"/>
      <c r="C117" s="112"/>
      <c r="D117" s="112"/>
      <c r="E117" s="107">
        <v>116</v>
      </c>
      <c r="F117" s="112"/>
      <c r="G117" s="112"/>
      <c r="H117" s="114"/>
      <c r="I117" s="93"/>
      <c r="J117" s="94"/>
    </row>
    <row r="118" spans="1:10" ht="15.5" x14ac:dyDescent="0.35">
      <c r="A118" s="112"/>
      <c r="B118" s="112"/>
      <c r="C118" s="112"/>
      <c r="D118" s="112"/>
      <c r="E118" s="107">
        <v>117</v>
      </c>
      <c r="F118" s="112"/>
      <c r="G118" s="112"/>
      <c r="H118" s="114"/>
      <c r="I118" s="93"/>
      <c r="J118" s="94"/>
    </row>
    <row r="119" spans="1:10" ht="15.5" x14ac:dyDescent="0.35">
      <c r="A119" s="112"/>
      <c r="B119" s="112"/>
      <c r="C119" s="112"/>
      <c r="D119" s="112"/>
      <c r="E119" s="107">
        <v>118</v>
      </c>
      <c r="F119" s="112"/>
      <c r="G119" s="112"/>
      <c r="H119" s="114"/>
      <c r="I119" s="93"/>
      <c r="J119" s="94"/>
    </row>
    <row r="120" spans="1:10" ht="15.5" x14ac:dyDescent="0.35">
      <c r="A120" s="112"/>
      <c r="B120" s="112"/>
      <c r="C120" s="112"/>
      <c r="D120" s="112"/>
      <c r="E120" s="107">
        <v>119</v>
      </c>
      <c r="F120" s="112"/>
      <c r="G120" s="112"/>
      <c r="H120" s="114"/>
      <c r="I120" s="93"/>
      <c r="J120" s="94"/>
    </row>
    <row r="121" spans="1:10" ht="15.5" x14ac:dyDescent="0.35">
      <c r="A121" s="112"/>
      <c r="B121" s="112"/>
      <c r="C121" s="112"/>
      <c r="D121" s="112"/>
      <c r="E121" s="107">
        <v>120</v>
      </c>
      <c r="F121" s="112"/>
      <c r="G121" s="112"/>
      <c r="H121" s="114"/>
      <c r="I121" s="93"/>
      <c r="J121" s="94"/>
    </row>
    <row r="122" spans="1:10" ht="15.5" x14ac:dyDescent="0.35">
      <c r="A122" s="112"/>
      <c r="B122" s="112"/>
      <c r="C122" s="112"/>
      <c r="D122" s="112"/>
      <c r="E122" s="107">
        <v>121</v>
      </c>
      <c r="F122" s="112"/>
      <c r="G122" s="112"/>
      <c r="H122" s="114"/>
      <c r="I122" s="93"/>
      <c r="J122" s="94"/>
    </row>
    <row r="123" spans="1:10" ht="15.5" x14ac:dyDescent="0.35">
      <c r="A123" s="112"/>
      <c r="B123" s="112"/>
      <c r="C123" s="112"/>
      <c r="D123" s="112"/>
      <c r="E123" s="107">
        <v>122</v>
      </c>
      <c r="F123" s="112"/>
      <c r="G123" s="112"/>
      <c r="H123" s="114"/>
      <c r="I123" s="93"/>
      <c r="J123" s="94"/>
    </row>
    <row r="124" spans="1:10" ht="15.5" x14ac:dyDescent="0.35">
      <c r="A124" s="112"/>
      <c r="B124" s="112"/>
      <c r="C124" s="112"/>
      <c r="D124" s="112"/>
      <c r="E124" s="107">
        <v>123</v>
      </c>
      <c r="F124" s="112"/>
      <c r="G124" s="112"/>
      <c r="H124" s="114"/>
      <c r="I124" s="93"/>
      <c r="J124" s="94"/>
    </row>
    <row r="125" spans="1:10" ht="15.5" x14ac:dyDescent="0.35">
      <c r="A125" s="112"/>
      <c r="B125" s="112"/>
      <c r="C125" s="112"/>
      <c r="D125" s="112"/>
      <c r="E125" s="107">
        <v>124</v>
      </c>
      <c r="F125" s="112"/>
      <c r="G125" s="112"/>
      <c r="H125" s="114"/>
      <c r="I125" s="93"/>
      <c r="J125" s="94"/>
    </row>
    <row r="126" spans="1:10" ht="15.5" x14ac:dyDescent="0.35">
      <c r="A126" s="112"/>
      <c r="B126" s="112"/>
      <c r="C126" s="112"/>
      <c r="D126" s="112"/>
      <c r="E126" s="107">
        <v>125</v>
      </c>
      <c r="F126" s="112"/>
      <c r="G126" s="112"/>
      <c r="H126" s="114"/>
      <c r="I126" s="93"/>
      <c r="J126" s="94"/>
    </row>
    <row r="127" spans="1:10" ht="15.5" x14ac:dyDescent="0.35">
      <c r="A127" s="112"/>
      <c r="B127" s="112"/>
      <c r="C127" s="112"/>
      <c r="D127" s="112"/>
      <c r="E127" s="107">
        <v>126</v>
      </c>
      <c r="F127" s="112"/>
      <c r="G127" s="112"/>
      <c r="H127" s="114"/>
      <c r="I127" s="93"/>
      <c r="J127" s="94"/>
    </row>
    <row r="128" spans="1:10" ht="15.5" x14ac:dyDescent="0.35">
      <c r="A128" s="112"/>
      <c r="B128" s="112"/>
      <c r="C128" s="112"/>
      <c r="D128" s="112"/>
      <c r="E128" s="107">
        <v>127</v>
      </c>
      <c r="F128" s="112"/>
      <c r="G128" s="112"/>
      <c r="H128" s="114"/>
      <c r="I128" s="93"/>
      <c r="J128" s="94"/>
    </row>
    <row r="129" spans="1:10" ht="15.5" x14ac:dyDescent="0.35">
      <c r="A129" s="112"/>
      <c r="B129" s="112"/>
      <c r="C129" s="112"/>
      <c r="D129" s="112"/>
      <c r="E129" s="107">
        <v>128</v>
      </c>
      <c r="F129" s="112"/>
      <c r="G129" s="112"/>
      <c r="H129" s="114"/>
      <c r="I129" s="93"/>
      <c r="J129" s="94"/>
    </row>
    <row r="130" spans="1:10" ht="15.5" x14ac:dyDescent="0.35">
      <c r="A130" s="112"/>
      <c r="B130" s="112"/>
      <c r="C130" s="112"/>
      <c r="D130" s="112"/>
      <c r="E130" s="107">
        <v>129</v>
      </c>
      <c r="F130" s="112"/>
      <c r="G130" s="112"/>
      <c r="H130" s="114"/>
      <c r="I130" s="93"/>
      <c r="J130" s="94"/>
    </row>
    <row r="131" spans="1:10" ht="15.5" x14ac:dyDescent="0.35">
      <c r="A131" s="112"/>
      <c r="B131" s="112"/>
      <c r="C131" s="112"/>
      <c r="D131" s="112"/>
      <c r="E131" s="107">
        <v>130</v>
      </c>
      <c r="F131" s="112"/>
      <c r="G131" s="112"/>
      <c r="H131" s="114"/>
      <c r="I131" s="93"/>
      <c r="J131" s="94"/>
    </row>
    <row r="132" spans="1:10" ht="15.5" x14ac:dyDescent="0.35">
      <c r="A132" s="112"/>
      <c r="B132" s="112"/>
      <c r="C132" s="112"/>
      <c r="D132" s="112"/>
      <c r="E132" s="107">
        <v>131</v>
      </c>
      <c r="F132" s="112"/>
      <c r="G132" s="112"/>
      <c r="H132" s="114"/>
      <c r="I132" s="93"/>
      <c r="J132" s="94"/>
    </row>
    <row r="133" spans="1:10" ht="15.5" x14ac:dyDescent="0.35">
      <c r="A133" s="112"/>
      <c r="B133" s="112"/>
      <c r="C133" s="112"/>
      <c r="D133" s="112"/>
      <c r="E133" s="107">
        <v>132</v>
      </c>
      <c r="F133" s="112"/>
      <c r="G133" s="112"/>
      <c r="H133" s="114"/>
      <c r="I133" s="93"/>
      <c r="J133" s="94"/>
    </row>
    <row r="134" spans="1:10" ht="15.5" x14ac:dyDescent="0.35">
      <c r="A134" s="112"/>
      <c r="B134" s="112"/>
      <c r="C134" s="112"/>
      <c r="D134" s="112"/>
      <c r="E134" s="107">
        <v>133</v>
      </c>
      <c r="F134" s="112"/>
      <c r="G134" s="112"/>
      <c r="H134" s="114"/>
      <c r="I134" s="93"/>
      <c r="J134" s="94"/>
    </row>
    <row r="135" spans="1:10" ht="15.5" x14ac:dyDescent="0.35">
      <c r="A135" s="112"/>
      <c r="B135" s="112"/>
      <c r="C135" s="112"/>
      <c r="D135" s="112"/>
      <c r="E135" s="107">
        <v>134</v>
      </c>
      <c r="F135" s="112"/>
      <c r="G135" s="112"/>
      <c r="H135" s="114"/>
      <c r="I135" s="93"/>
      <c r="J135" s="94"/>
    </row>
    <row r="136" spans="1:10" ht="15.5" x14ac:dyDescent="0.35">
      <c r="A136" s="112"/>
      <c r="B136" s="112"/>
      <c r="C136" s="112"/>
      <c r="D136" s="112"/>
      <c r="E136" s="107">
        <v>135</v>
      </c>
      <c r="F136" s="112"/>
      <c r="G136" s="112"/>
      <c r="H136" s="114"/>
      <c r="I136" s="93"/>
      <c r="J136" s="94"/>
    </row>
    <row r="137" spans="1:10" ht="15.5" x14ac:dyDescent="0.35">
      <c r="A137" s="112"/>
      <c r="B137" s="112"/>
      <c r="C137" s="112"/>
      <c r="D137" s="112"/>
      <c r="E137" s="107">
        <v>136</v>
      </c>
      <c r="F137" s="112"/>
      <c r="G137" s="112"/>
      <c r="H137" s="114"/>
      <c r="I137" s="93"/>
      <c r="J137" s="94"/>
    </row>
    <row r="138" spans="1:10" ht="15.5" x14ac:dyDescent="0.35">
      <c r="A138" s="112"/>
      <c r="B138" s="112"/>
      <c r="C138" s="112"/>
      <c r="D138" s="112"/>
      <c r="E138" s="107">
        <v>137</v>
      </c>
      <c r="F138" s="112"/>
      <c r="G138" s="112"/>
      <c r="H138" s="114"/>
      <c r="I138" s="93"/>
      <c r="J138" s="94"/>
    </row>
    <row r="139" spans="1:10" ht="15.5" x14ac:dyDescent="0.35">
      <c r="A139" s="112"/>
      <c r="B139" s="112"/>
      <c r="C139" s="112"/>
      <c r="D139" s="112"/>
      <c r="E139" s="107">
        <v>138</v>
      </c>
      <c r="F139" s="112"/>
      <c r="G139" s="112"/>
      <c r="H139" s="114"/>
      <c r="I139" s="93"/>
      <c r="J139" s="94"/>
    </row>
    <row r="140" spans="1:10" ht="15.5" x14ac:dyDescent="0.35">
      <c r="A140" s="112"/>
      <c r="B140" s="112"/>
      <c r="C140" s="112"/>
      <c r="D140" s="112"/>
      <c r="E140" s="107">
        <v>139</v>
      </c>
      <c r="F140" s="112"/>
      <c r="G140" s="112"/>
      <c r="H140" s="114"/>
      <c r="I140" s="93"/>
      <c r="J140" s="94"/>
    </row>
    <row r="141" spans="1:10" ht="15.5" x14ac:dyDescent="0.35">
      <c r="A141" s="112"/>
      <c r="B141" s="112"/>
      <c r="C141" s="112"/>
      <c r="D141" s="112"/>
      <c r="E141" s="107">
        <v>140</v>
      </c>
      <c r="F141" s="112"/>
      <c r="G141" s="112"/>
      <c r="H141" s="114"/>
      <c r="I141" s="93"/>
      <c r="J141" s="94"/>
    </row>
    <row r="142" spans="1:10" ht="15.5" x14ac:dyDescent="0.35">
      <c r="A142" s="112"/>
      <c r="B142" s="112"/>
      <c r="C142" s="112"/>
      <c r="D142" s="112"/>
      <c r="E142" s="107">
        <v>141</v>
      </c>
      <c r="F142" s="112"/>
      <c r="G142" s="112"/>
      <c r="H142" s="114"/>
      <c r="I142" s="93"/>
      <c r="J142" s="94"/>
    </row>
    <row r="143" spans="1:10" ht="15.5" x14ac:dyDescent="0.35">
      <c r="A143" s="112"/>
      <c r="B143" s="112"/>
      <c r="C143" s="112"/>
      <c r="D143" s="112"/>
      <c r="E143" s="107">
        <v>142</v>
      </c>
      <c r="F143" s="112"/>
      <c r="G143" s="112"/>
      <c r="H143" s="114"/>
      <c r="I143" s="93"/>
      <c r="J143" s="94"/>
    </row>
    <row r="144" spans="1:10" ht="15.5" x14ac:dyDescent="0.35">
      <c r="A144" s="112"/>
      <c r="B144" s="112"/>
      <c r="C144" s="112"/>
      <c r="D144" s="112"/>
      <c r="E144" s="107">
        <v>143</v>
      </c>
      <c r="F144" s="112"/>
      <c r="G144" s="112"/>
      <c r="H144" s="114"/>
      <c r="I144" s="93"/>
      <c r="J144" s="94"/>
    </row>
    <row r="145" spans="1:10" ht="15.5" x14ac:dyDescent="0.35">
      <c r="A145" s="112"/>
      <c r="B145" s="112"/>
      <c r="C145" s="112"/>
      <c r="D145" s="112"/>
      <c r="E145" s="107">
        <v>144</v>
      </c>
      <c r="F145" s="112"/>
      <c r="G145" s="112"/>
      <c r="H145" s="114"/>
      <c r="I145" s="93"/>
      <c r="J145" s="94"/>
    </row>
    <row r="146" spans="1:10" ht="15.5" x14ac:dyDescent="0.35">
      <c r="A146" s="112"/>
      <c r="B146" s="112"/>
      <c r="C146" s="112"/>
      <c r="D146" s="112"/>
      <c r="E146" s="107">
        <v>145</v>
      </c>
      <c r="F146" s="112"/>
      <c r="G146" s="112"/>
      <c r="H146" s="114"/>
      <c r="I146" s="93"/>
      <c r="J146" s="94"/>
    </row>
    <row r="147" spans="1:10" ht="15.5" x14ac:dyDescent="0.35">
      <c r="A147" s="112"/>
      <c r="B147" s="112"/>
      <c r="C147" s="112"/>
      <c r="D147" s="112"/>
      <c r="E147" s="107">
        <v>146</v>
      </c>
      <c r="F147" s="112"/>
      <c r="G147" s="112"/>
      <c r="H147" s="114"/>
      <c r="I147" s="93"/>
      <c r="J147" s="94"/>
    </row>
    <row r="148" spans="1:10" ht="15.5" x14ac:dyDescent="0.35">
      <c r="A148" s="112"/>
      <c r="B148" s="112"/>
      <c r="C148" s="112"/>
      <c r="D148" s="112"/>
      <c r="E148" s="107">
        <v>147</v>
      </c>
      <c r="F148" s="112"/>
      <c r="G148" s="112"/>
      <c r="H148" s="114"/>
      <c r="I148" s="93"/>
      <c r="J148" s="94"/>
    </row>
    <row r="149" spans="1:10" ht="15.5" x14ac:dyDescent="0.35">
      <c r="A149" s="112"/>
      <c r="B149" s="112"/>
      <c r="C149" s="112"/>
      <c r="D149" s="112"/>
      <c r="E149" s="107">
        <v>148</v>
      </c>
      <c r="F149" s="112"/>
      <c r="G149" s="112"/>
      <c r="H149" s="114"/>
      <c r="I149" s="93"/>
      <c r="J149" s="94"/>
    </row>
    <row r="150" spans="1:10" ht="15.5" x14ac:dyDescent="0.35">
      <c r="A150" s="112"/>
      <c r="B150" s="112"/>
      <c r="C150" s="112"/>
      <c r="D150" s="112"/>
      <c r="E150" s="107">
        <v>149</v>
      </c>
      <c r="F150" s="112"/>
      <c r="G150" s="112"/>
      <c r="H150" s="114"/>
      <c r="I150" s="93"/>
      <c r="J150" s="94"/>
    </row>
    <row r="151" spans="1:10" ht="15.5" x14ac:dyDescent="0.35">
      <c r="A151" s="112"/>
      <c r="B151" s="112"/>
      <c r="C151" s="112"/>
      <c r="D151" s="112"/>
      <c r="E151" s="107">
        <v>150</v>
      </c>
      <c r="F151" s="112"/>
      <c r="G151" s="112"/>
      <c r="H151" s="114"/>
      <c r="I151" s="93"/>
      <c r="J151" s="94"/>
    </row>
    <row r="152" spans="1:10" ht="15.5" x14ac:dyDescent="0.35">
      <c r="A152" s="112"/>
      <c r="B152" s="112"/>
      <c r="C152" s="112"/>
      <c r="D152" s="112"/>
      <c r="E152" s="107">
        <v>151</v>
      </c>
      <c r="F152" s="112"/>
      <c r="G152" s="112"/>
      <c r="H152" s="114"/>
      <c r="I152" s="93"/>
      <c r="J152" s="94"/>
    </row>
    <row r="153" spans="1:10" ht="15.5" x14ac:dyDescent="0.35">
      <c r="A153" s="112"/>
      <c r="B153" s="112"/>
      <c r="C153" s="112"/>
      <c r="D153" s="112"/>
      <c r="E153" s="107">
        <v>152</v>
      </c>
      <c r="F153" s="112"/>
      <c r="G153" s="112"/>
      <c r="H153" s="114"/>
      <c r="I153" s="93"/>
      <c r="J153" s="94"/>
    </row>
    <row r="154" spans="1:10" ht="15.5" x14ac:dyDescent="0.35">
      <c r="A154" s="112"/>
      <c r="B154" s="112"/>
      <c r="C154" s="112"/>
      <c r="D154" s="112"/>
      <c r="E154" s="107">
        <v>153</v>
      </c>
      <c r="F154" s="112"/>
      <c r="G154" s="112"/>
      <c r="H154" s="114"/>
      <c r="I154" s="93"/>
      <c r="J154" s="94"/>
    </row>
    <row r="155" spans="1:10" ht="15.5" x14ac:dyDescent="0.35">
      <c r="A155" s="112"/>
      <c r="B155" s="112"/>
      <c r="C155" s="112"/>
      <c r="D155" s="112"/>
      <c r="E155" s="107">
        <v>154</v>
      </c>
      <c r="F155" s="112"/>
      <c r="G155" s="112"/>
      <c r="H155" s="114"/>
      <c r="I155" s="93"/>
      <c r="J155" s="94"/>
    </row>
    <row r="156" spans="1:10" ht="15.5" x14ac:dyDescent="0.35">
      <c r="A156" s="112"/>
      <c r="B156" s="112"/>
      <c r="C156" s="112"/>
      <c r="D156" s="112"/>
      <c r="E156" s="107">
        <v>155</v>
      </c>
      <c r="F156" s="112"/>
      <c r="G156" s="112"/>
      <c r="H156" s="114"/>
      <c r="I156" s="93"/>
      <c r="J156" s="94"/>
    </row>
    <row r="157" spans="1:10" ht="15.5" x14ac:dyDescent="0.35">
      <c r="A157" s="112"/>
      <c r="B157" s="112"/>
      <c r="C157" s="112"/>
      <c r="D157" s="112"/>
      <c r="E157" s="107">
        <v>156</v>
      </c>
      <c r="F157" s="112"/>
      <c r="G157" s="112"/>
      <c r="H157" s="114"/>
      <c r="I157" s="93"/>
      <c r="J157" s="94"/>
    </row>
    <row r="158" spans="1:10" ht="15.5" x14ac:dyDescent="0.35">
      <c r="A158" s="112"/>
      <c r="B158" s="112"/>
      <c r="C158" s="112"/>
      <c r="D158" s="112"/>
      <c r="E158" s="107">
        <v>157</v>
      </c>
      <c r="F158" s="112"/>
      <c r="G158" s="112"/>
      <c r="H158" s="114"/>
      <c r="I158" s="93"/>
      <c r="J158" s="94"/>
    </row>
    <row r="159" spans="1:10" ht="15.5" x14ac:dyDescent="0.35">
      <c r="A159" s="112"/>
      <c r="B159" s="112"/>
      <c r="C159" s="112"/>
      <c r="D159" s="112"/>
      <c r="E159" s="107">
        <v>158</v>
      </c>
      <c r="F159" s="112"/>
      <c r="G159" s="112"/>
      <c r="H159" s="114"/>
      <c r="I159" s="93"/>
      <c r="J159" s="94"/>
    </row>
    <row r="160" spans="1:10" ht="15.5" x14ac:dyDescent="0.35">
      <c r="A160" s="112"/>
      <c r="B160" s="112"/>
      <c r="C160" s="112"/>
      <c r="D160" s="112"/>
      <c r="E160" s="107">
        <v>159</v>
      </c>
      <c r="F160" s="112"/>
      <c r="G160" s="112"/>
      <c r="H160" s="114"/>
      <c r="I160" s="93"/>
      <c r="J160" s="94"/>
    </row>
    <row r="161" spans="1:10" ht="15.5" x14ac:dyDescent="0.35">
      <c r="A161" s="112"/>
      <c r="B161" s="112"/>
      <c r="C161" s="112"/>
      <c r="D161" s="112"/>
      <c r="E161" s="107">
        <v>160</v>
      </c>
      <c r="F161" s="112"/>
      <c r="G161" s="112"/>
      <c r="H161" s="114"/>
      <c r="I161" s="93"/>
      <c r="J161" s="94"/>
    </row>
    <row r="162" spans="1:10" ht="15.5" x14ac:dyDescent="0.35">
      <c r="A162" s="112"/>
      <c r="B162" s="112"/>
      <c r="C162" s="112"/>
      <c r="D162" s="112"/>
      <c r="E162" s="107">
        <v>161</v>
      </c>
      <c r="F162" s="112"/>
      <c r="G162" s="112"/>
      <c r="H162" s="114"/>
      <c r="I162" s="93"/>
      <c r="J162" s="94"/>
    </row>
    <row r="163" spans="1:10" ht="15.5" x14ac:dyDescent="0.35">
      <c r="A163" s="112"/>
      <c r="B163" s="112"/>
      <c r="C163" s="112"/>
      <c r="D163" s="112"/>
      <c r="E163" s="107">
        <v>162</v>
      </c>
      <c r="F163" s="112"/>
      <c r="G163" s="112"/>
      <c r="H163" s="114"/>
      <c r="I163" s="93"/>
      <c r="J163" s="94"/>
    </row>
    <row r="164" spans="1:10" ht="15.5" x14ac:dyDescent="0.35">
      <c r="A164" s="112"/>
      <c r="B164" s="112"/>
      <c r="C164" s="112"/>
      <c r="D164" s="112"/>
      <c r="E164" s="107">
        <v>163</v>
      </c>
      <c r="F164" s="112"/>
      <c r="G164" s="112"/>
      <c r="H164" s="114"/>
      <c r="I164" s="93"/>
      <c r="J164" s="94"/>
    </row>
    <row r="165" spans="1:10" ht="15.5" x14ac:dyDescent="0.35">
      <c r="A165" s="112"/>
      <c r="B165" s="112"/>
      <c r="C165" s="112"/>
      <c r="D165" s="112"/>
      <c r="E165" s="107">
        <v>164</v>
      </c>
      <c r="F165" s="112"/>
      <c r="G165" s="112"/>
      <c r="H165" s="114"/>
      <c r="I165" s="93"/>
      <c r="J165" s="94"/>
    </row>
    <row r="166" spans="1:10" ht="15.5" x14ac:dyDescent="0.35">
      <c r="A166" s="112"/>
      <c r="B166" s="112"/>
      <c r="C166" s="112"/>
      <c r="D166" s="112"/>
      <c r="E166" s="107">
        <v>165</v>
      </c>
      <c r="F166" s="112"/>
      <c r="G166" s="112"/>
      <c r="H166" s="114"/>
      <c r="I166" s="93"/>
      <c r="J166" s="94"/>
    </row>
    <row r="167" spans="1:10" ht="15.5" x14ac:dyDescent="0.35">
      <c r="A167" s="112"/>
      <c r="B167" s="112"/>
      <c r="C167" s="112"/>
      <c r="D167" s="112"/>
      <c r="E167" s="107">
        <v>166</v>
      </c>
      <c r="F167" s="112"/>
      <c r="G167" s="112"/>
      <c r="H167" s="114"/>
      <c r="I167" s="93"/>
      <c r="J167" s="94"/>
    </row>
    <row r="168" spans="1:10" ht="15.5" x14ac:dyDescent="0.35">
      <c r="A168" s="112"/>
      <c r="B168" s="112"/>
      <c r="C168" s="112"/>
      <c r="D168" s="112"/>
      <c r="E168" s="107">
        <v>167</v>
      </c>
      <c r="F168" s="112"/>
      <c r="G168" s="112"/>
      <c r="H168" s="114"/>
      <c r="I168" s="93"/>
      <c r="J168" s="94"/>
    </row>
    <row r="169" spans="1:10" ht="15.5" x14ac:dyDescent="0.35">
      <c r="A169" s="112"/>
      <c r="B169" s="112"/>
      <c r="C169" s="112"/>
      <c r="D169" s="112"/>
      <c r="E169" s="107">
        <v>168</v>
      </c>
      <c r="F169" s="112"/>
      <c r="G169" s="112"/>
      <c r="H169" s="114"/>
      <c r="I169" s="93"/>
      <c r="J169" s="94"/>
    </row>
    <row r="170" spans="1:10" ht="15.5" x14ac:dyDescent="0.35">
      <c r="A170" s="112"/>
      <c r="B170" s="112"/>
      <c r="C170" s="112"/>
      <c r="D170" s="112"/>
      <c r="E170" s="107">
        <v>169</v>
      </c>
      <c r="F170" s="112"/>
      <c r="G170" s="112"/>
      <c r="H170" s="114"/>
      <c r="I170" s="93"/>
      <c r="J170" s="94"/>
    </row>
    <row r="171" spans="1:10" ht="15.5" x14ac:dyDescent="0.35">
      <c r="A171" s="112"/>
      <c r="B171" s="112"/>
      <c r="C171" s="112"/>
      <c r="D171" s="112"/>
      <c r="E171" s="107">
        <v>170</v>
      </c>
      <c r="F171" s="112"/>
      <c r="G171" s="112"/>
      <c r="H171" s="114"/>
      <c r="I171" s="93"/>
      <c r="J171" s="94"/>
    </row>
    <row r="172" spans="1:10" ht="15.5" x14ac:dyDescent="0.35">
      <c r="A172" s="112"/>
      <c r="B172" s="112"/>
      <c r="C172" s="112"/>
      <c r="D172" s="112"/>
      <c r="E172" s="107">
        <v>171</v>
      </c>
      <c r="F172" s="112"/>
      <c r="G172" s="112"/>
      <c r="H172" s="114"/>
      <c r="I172" s="93"/>
      <c r="J172" s="94"/>
    </row>
    <row r="173" spans="1:10" ht="15.5" x14ac:dyDescent="0.35">
      <c r="A173" s="112"/>
      <c r="B173" s="112"/>
      <c r="C173" s="112"/>
      <c r="D173" s="112"/>
      <c r="E173" s="107">
        <v>172</v>
      </c>
      <c r="F173" s="112"/>
      <c r="G173" s="112"/>
      <c r="H173" s="114"/>
      <c r="I173" s="93"/>
      <c r="J173" s="94"/>
    </row>
    <row r="174" spans="1:10" ht="15.5" x14ac:dyDescent="0.35">
      <c r="A174" s="112"/>
      <c r="B174" s="112"/>
      <c r="C174" s="112"/>
      <c r="D174" s="112"/>
      <c r="E174" s="107">
        <v>173</v>
      </c>
      <c r="F174" s="112"/>
      <c r="G174" s="112"/>
      <c r="H174" s="114"/>
      <c r="I174" s="93"/>
      <c r="J174" s="94"/>
    </row>
    <row r="175" spans="1:10" ht="15.5" x14ac:dyDescent="0.35">
      <c r="A175" s="112"/>
      <c r="B175" s="112"/>
      <c r="C175" s="112"/>
      <c r="D175" s="112"/>
      <c r="E175" s="107">
        <v>174</v>
      </c>
      <c r="F175" s="112"/>
      <c r="G175" s="112"/>
      <c r="H175" s="114"/>
      <c r="I175" s="93"/>
      <c r="J175" s="94"/>
    </row>
    <row r="176" spans="1:10" ht="15.5" x14ac:dyDescent="0.35">
      <c r="A176" s="112"/>
      <c r="B176" s="112"/>
      <c r="C176" s="112"/>
      <c r="D176" s="112"/>
      <c r="E176" s="107">
        <v>175</v>
      </c>
      <c r="F176" s="112"/>
      <c r="G176" s="112"/>
      <c r="H176" s="114"/>
      <c r="I176" s="93"/>
      <c r="J176" s="94"/>
    </row>
    <row r="177" spans="1:10" ht="15.5" x14ac:dyDescent="0.35">
      <c r="A177" s="112"/>
      <c r="B177" s="112"/>
      <c r="C177" s="112"/>
      <c r="D177" s="112"/>
      <c r="E177" s="107">
        <v>176</v>
      </c>
      <c r="F177" s="112"/>
      <c r="G177" s="112"/>
      <c r="H177" s="114"/>
      <c r="I177" s="93"/>
      <c r="J177" s="94"/>
    </row>
    <row r="178" spans="1:10" ht="15.5" x14ac:dyDescent="0.35">
      <c r="A178" s="112"/>
      <c r="B178" s="112"/>
      <c r="C178" s="112"/>
      <c r="D178" s="112"/>
      <c r="E178" s="107">
        <v>177</v>
      </c>
      <c r="F178" s="112"/>
      <c r="G178" s="112"/>
      <c r="H178" s="114"/>
      <c r="I178" s="93"/>
      <c r="J178" s="94"/>
    </row>
    <row r="179" spans="1:10" ht="15.5" x14ac:dyDescent="0.35">
      <c r="A179" s="112"/>
      <c r="B179" s="112"/>
      <c r="C179" s="112"/>
      <c r="D179" s="112"/>
      <c r="E179" s="107">
        <v>178</v>
      </c>
      <c r="F179" s="112"/>
      <c r="G179" s="112"/>
      <c r="H179" s="114"/>
      <c r="I179" s="93"/>
      <c r="J179" s="94"/>
    </row>
    <row r="180" spans="1:10" ht="15.5" x14ac:dyDescent="0.35">
      <c r="A180" s="112"/>
      <c r="B180" s="112"/>
      <c r="C180" s="112"/>
      <c r="D180" s="112"/>
      <c r="E180" s="107">
        <v>179</v>
      </c>
      <c r="F180" s="112"/>
      <c r="G180" s="112"/>
      <c r="H180" s="114"/>
      <c r="I180" s="93"/>
      <c r="J180" s="94"/>
    </row>
    <row r="181" spans="1:10" ht="15.5" x14ac:dyDescent="0.35">
      <c r="A181" s="112"/>
      <c r="B181" s="112"/>
      <c r="C181" s="112"/>
      <c r="D181" s="112"/>
      <c r="E181" s="107">
        <v>180</v>
      </c>
      <c r="F181" s="112"/>
      <c r="G181" s="112"/>
      <c r="H181" s="114"/>
      <c r="I181" s="93"/>
      <c r="J181" s="94"/>
    </row>
    <row r="182" spans="1:10" ht="15.5" x14ac:dyDescent="0.35">
      <c r="A182" s="112"/>
      <c r="B182" s="112"/>
      <c r="C182" s="112"/>
      <c r="D182" s="112"/>
      <c r="E182" s="107">
        <v>181</v>
      </c>
      <c r="F182" s="112"/>
      <c r="G182" s="112"/>
      <c r="H182" s="114"/>
      <c r="I182" s="93"/>
      <c r="J182" s="94"/>
    </row>
    <row r="183" spans="1:10" ht="15.5" x14ac:dyDescent="0.35">
      <c r="A183" s="112"/>
      <c r="B183" s="112"/>
      <c r="C183" s="112"/>
      <c r="D183" s="112"/>
      <c r="E183" s="107">
        <v>182</v>
      </c>
      <c r="F183" s="112"/>
      <c r="G183" s="112"/>
      <c r="H183" s="114"/>
      <c r="I183" s="93"/>
      <c r="J183" s="94"/>
    </row>
    <row r="184" spans="1:10" ht="15.5" x14ac:dyDescent="0.35">
      <c r="A184" s="112"/>
      <c r="B184" s="112"/>
      <c r="C184" s="112"/>
      <c r="D184" s="112"/>
      <c r="E184" s="107">
        <v>183</v>
      </c>
      <c r="F184" s="112"/>
      <c r="G184" s="112"/>
      <c r="H184" s="114"/>
      <c r="I184" s="93"/>
      <c r="J184" s="94"/>
    </row>
    <row r="185" spans="1:10" ht="15.5" x14ac:dyDescent="0.35">
      <c r="A185" s="112"/>
      <c r="B185" s="112"/>
      <c r="C185" s="112"/>
      <c r="D185" s="112"/>
      <c r="E185" s="107">
        <v>184</v>
      </c>
      <c r="F185" s="112"/>
      <c r="G185" s="112"/>
      <c r="H185" s="114"/>
      <c r="I185" s="93"/>
      <c r="J185" s="94"/>
    </row>
    <row r="186" spans="1:10" ht="15.5" x14ac:dyDescent="0.35">
      <c r="A186" s="112"/>
      <c r="B186" s="112"/>
      <c r="C186" s="112"/>
      <c r="D186" s="112"/>
      <c r="E186" s="107">
        <v>185</v>
      </c>
      <c r="F186" s="112"/>
      <c r="G186" s="112"/>
      <c r="H186" s="114"/>
      <c r="I186" s="93"/>
      <c r="J186" s="94"/>
    </row>
    <row r="187" spans="1:10" ht="15.5" x14ac:dyDescent="0.35">
      <c r="A187" s="112"/>
      <c r="B187" s="112"/>
      <c r="C187" s="112"/>
      <c r="D187" s="112"/>
      <c r="E187" s="107">
        <v>186</v>
      </c>
      <c r="F187" s="112"/>
      <c r="G187" s="112"/>
      <c r="H187" s="114"/>
      <c r="I187" s="93"/>
      <c r="J187" s="94"/>
    </row>
    <row r="188" spans="1:10" ht="15.5" x14ac:dyDescent="0.35">
      <c r="A188" s="112"/>
      <c r="B188" s="112"/>
      <c r="C188" s="112"/>
      <c r="D188" s="112"/>
      <c r="E188" s="107">
        <v>187</v>
      </c>
      <c r="F188" s="112"/>
      <c r="G188" s="112"/>
      <c r="H188" s="114"/>
      <c r="I188" s="93"/>
      <c r="J188" s="94"/>
    </row>
    <row r="189" spans="1:10" ht="15.5" x14ac:dyDescent="0.35">
      <c r="A189" s="112"/>
      <c r="B189" s="112"/>
      <c r="C189" s="112"/>
      <c r="D189" s="112"/>
      <c r="E189" s="107">
        <v>188</v>
      </c>
      <c r="F189" s="112"/>
      <c r="G189" s="112"/>
      <c r="H189" s="114"/>
      <c r="I189" s="93"/>
      <c r="J189" s="94"/>
    </row>
    <row r="190" spans="1:10" ht="15.5" x14ac:dyDescent="0.35">
      <c r="A190" s="112"/>
      <c r="B190" s="112"/>
      <c r="C190" s="112"/>
      <c r="D190" s="112"/>
      <c r="E190" s="107">
        <v>189</v>
      </c>
      <c r="F190" s="112"/>
      <c r="G190" s="112"/>
      <c r="H190" s="114"/>
      <c r="I190" s="93"/>
      <c r="J190" s="94"/>
    </row>
    <row r="191" spans="1:10" ht="15.5" x14ac:dyDescent="0.35">
      <c r="A191" s="112"/>
      <c r="B191" s="112"/>
      <c r="C191" s="112"/>
      <c r="D191" s="112"/>
      <c r="E191" s="107">
        <v>190</v>
      </c>
      <c r="F191" s="112"/>
      <c r="G191" s="112"/>
      <c r="H191" s="114"/>
      <c r="I191" s="93"/>
      <c r="J191" s="94"/>
    </row>
    <row r="192" spans="1:10" ht="15.5" x14ac:dyDescent="0.35">
      <c r="A192" s="112"/>
      <c r="B192" s="112"/>
      <c r="C192" s="112"/>
      <c r="D192" s="112"/>
      <c r="E192" s="107">
        <v>191</v>
      </c>
      <c r="F192" s="112"/>
      <c r="G192" s="112"/>
      <c r="H192" s="114"/>
      <c r="I192" s="93"/>
      <c r="J192" s="94"/>
    </row>
    <row r="193" spans="1:10" ht="15.5" x14ac:dyDescent="0.35">
      <c r="A193" s="112"/>
      <c r="B193" s="112"/>
      <c r="C193" s="112"/>
      <c r="D193" s="112"/>
      <c r="E193" s="107">
        <v>192</v>
      </c>
      <c r="F193" s="112"/>
      <c r="G193" s="112"/>
      <c r="H193" s="114"/>
      <c r="I193" s="93"/>
      <c r="J193" s="94"/>
    </row>
    <row r="194" spans="1:10" ht="15.5" x14ac:dyDescent="0.35">
      <c r="A194" s="112"/>
      <c r="B194" s="112"/>
      <c r="C194" s="112"/>
      <c r="D194" s="112"/>
      <c r="E194" s="107">
        <v>193</v>
      </c>
      <c r="F194" s="112"/>
      <c r="G194" s="112"/>
      <c r="H194" s="114"/>
      <c r="I194" s="93"/>
      <c r="J194" s="94"/>
    </row>
    <row r="195" spans="1:10" ht="15.5" x14ac:dyDescent="0.35">
      <c r="A195" s="112"/>
      <c r="B195" s="112"/>
      <c r="C195" s="112"/>
      <c r="D195" s="112"/>
      <c r="E195" s="107">
        <v>194</v>
      </c>
      <c r="F195" s="112"/>
      <c r="G195" s="112"/>
      <c r="H195" s="114"/>
      <c r="I195" s="93"/>
      <c r="J195" s="94"/>
    </row>
    <row r="196" spans="1:10" ht="15.5" x14ac:dyDescent="0.35">
      <c r="A196" s="112"/>
      <c r="B196" s="112"/>
      <c r="C196" s="112"/>
      <c r="D196" s="112"/>
      <c r="E196" s="107">
        <v>195</v>
      </c>
      <c r="F196" s="112"/>
      <c r="G196" s="112"/>
      <c r="H196" s="114"/>
      <c r="I196" s="93"/>
      <c r="J196" s="94"/>
    </row>
    <row r="197" spans="1:10" ht="15.5" x14ac:dyDescent="0.35">
      <c r="A197" s="112"/>
      <c r="B197" s="112"/>
      <c r="C197" s="112"/>
      <c r="D197" s="112"/>
      <c r="E197" s="107">
        <v>196</v>
      </c>
      <c r="F197" s="112"/>
      <c r="G197" s="112"/>
      <c r="H197" s="114"/>
      <c r="I197" s="93"/>
      <c r="J197" s="94"/>
    </row>
    <row r="198" spans="1:10" ht="15.5" x14ac:dyDescent="0.35">
      <c r="A198" s="112"/>
      <c r="B198" s="112"/>
      <c r="C198" s="112"/>
      <c r="D198" s="112"/>
      <c r="E198" s="107">
        <v>197</v>
      </c>
      <c r="F198" s="112"/>
      <c r="G198" s="112"/>
      <c r="H198" s="114"/>
      <c r="I198" s="93"/>
      <c r="J198" s="94"/>
    </row>
    <row r="199" spans="1:10" ht="15.5" x14ac:dyDescent="0.35">
      <c r="A199" s="112"/>
      <c r="B199" s="112"/>
      <c r="C199" s="112"/>
      <c r="D199" s="112"/>
      <c r="E199" s="107">
        <v>198</v>
      </c>
      <c r="F199" s="112"/>
      <c r="G199" s="112"/>
      <c r="H199" s="114"/>
      <c r="I199" s="93"/>
      <c r="J199" s="94"/>
    </row>
    <row r="200" spans="1:10" ht="15.5" x14ac:dyDescent="0.35">
      <c r="A200" s="112"/>
      <c r="B200" s="112"/>
      <c r="C200" s="112"/>
      <c r="D200" s="112"/>
      <c r="E200" s="107">
        <v>199</v>
      </c>
      <c r="F200" s="112"/>
      <c r="G200" s="112"/>
      <c r="H200" s="114"/>
      <c r="I200" s="93"/>
      <c r="J200" s="94"/>
    </row>
    <row r="201" spans="1:10" ht="15.5" x14ac:dyDescent="0.35">
      <c r="A201" s="112"/>
      <c r="B201" s="112"/>
      <c r="C201" s="112"/>
      <c r="D201" s="112"/>
      <c r="E201" s="107">
        <v>200</v>
      </c>
      <c r="F201" s="112"/>
      <c r="G201" s="112"/>
      <c r="H201" s="114"/>
      <c r="I201" s="93"/>
      <c r="J201" s="94"/>
    </row>
    <row r="202" spans="1:10" ht="15.5" x14ac:dyDescent="0.35">
      <c r="A202" s="112"/>
      <c r="B202" s="112"/>
      <c r="C202" s="112"/>
      <c r="D202" s="112"/>
      <c r="E202" s="107">
        <v>201</v>
      </c>
      <c r="F202" s="112"/>
      <c r="G202" s="112"/>
      <c r="H202" s="114"/>
      <c r="I202" s="93"/>
      <c r="J202" s="94"/>
    </row>
    <row r="203" spans="1:10" ht="15.5" x14ac:dyDescent="0.35">
      <c r="A203" s="112"/>
      <c r="B203" s="112"/>
      <c r="C203" s="112"/>
      <c r="D203" s="112"/>
      <c r="E203" s="107">
        <v>202</v>
      </c>
      <c r="F203" s="112"/>
      <c r="G203" s="112"/>
      <c r="H203" s="114"/>
      <c r="I203" s="93"/>
      <c r="J203" s="94"/>
    </row>
    <row r="204" spans="1:10" ht="15.5" x14ac:dyDescent="0.35">
      <c r="A204" s="112"/>
      <c r="B204" s="112"/>
      <c r="C204" s="112"/>
      <c r="D204" s="112"/>
      <c r="E204" s="107">
        <v>203</v>
      </c>
      <c r="F204" s="112"/>
      <c r="G204" s="112"/>
      <c r="H204" s="114"/>
      <c r="I204" s="93"/>
      <c r="J204" s="94"/>
    </row>
    <row r="205" spans="1:10" ht="15.5" x14ac:dyDescent="0.35">
      <c r="A205" s="112"/>
      <c r="B205" s="112"/>
      <c r="C205" s="112"/>
      <c r="D205" s="112"/>
      <c r="E205" s="107">
        <v>204</v>
      </c>
      <c r="F205" s="112"/>
      <c r="G205" s="112"/>
      <c r="H205" s="114"/>
      <c r="I205" s="93"/>
      <c r="J205" s="94"/>
    </row>
    <row r="206" spans="1:10" ht="15.5" x14ac:dyDescent="0.35">
      <c r="A206" s="112"/>
      <c r="B206" s="112"/>
      <c r="C206" s="112"/>
      <c r="D206" s="112"/>
      <c r="E206" s="107">
        <v>205</v>
      </c>
      <c r="F206" s="112"/>
      <c r="G206" s="112"/>
      <c r="H206" s="114"/>
      <c r="I206" s="93"/>
      <c r="J206" s="94"/>
    </row>
    <row r="207" spans="1:10" ht="15.5" x14ac:dyDescent="0.35">
      <c r="A207" s="112"/>
      <c r="B207" s="112"/>
      <c r="C207" s="112"/>
      <c r="D207" s="112"/>
      <c r="E207" s="107">
        <v>206</v>
      </c>
      <c r="F207" s="112"/>
      <c r="G207" s="112"/>
      <c r="H207" s="114"/>
      <c r="I207" s="93"/>
      <c r="J207" s="94"/>
    </row>
    <row r="208" spans="1:10" ht="15.5" x14ac:dyDescent="0.35">
      <c r="A208" s="112"/>
      <c r="B208" s="112"/>
      <c r="C208" s="112"/>
      <c r="D208" s="112"/>
      <c r="E208" s="107">
        <v>207</v>
      </c>
      <c r="F208" s="112"/>
      <c r="G208" s="112"/>
      <c r="H208" s="114"/>
      <c r="I208" s="93"/>
      <c r="J208" s="94"/>
    </row>
    <row r="209" spans="1:10" ht="15.5" x14ac:dyDescent="0.35">
      <c r="A209" s="112"/>
      <c r="B209" s="112"/>
      <c r="C209" s="112"/>
      <c r="D209" s="112"/>
      <c r="E209" s="107">
        <v>208</v>
      </c>
      <c r="F209" s="112"/>
      <c r="G209" s="112"/>
      <c r="H209" s="114"/>
      <c r="I209" s="93"/>
      <c r="J209" s="94"/>
    </row>
    <row r="210" spans="1:10" ht="15.5" x14ac:dyDescent="0.35">
      <c r="A210" s="112"/>
      <c r="B210" s="112"/>
      <c r="C210" s="112"/>
      <c r="D210" s="112"/>
      <c r="E210" s="107">
        <v>209</v>
      </c>
      <c r="F210" s="112"/>
      <c r="G210" s="112"/>
      <c r="H210" s="114"/>
      <c r="I210" s="93"/>
      <c r="J210" s="94"/>
    </row>
    <row r="211" spans="1:10" ht="15.5" x14ac:dyDescent="0.35">
      <c r="A211" s="112"/>
      <c r="B211" s="112"/>
      <c r="C211" s="112"/>
      <c r="D211" s="112"/>
      <c r="E211" s="107">
        <v>210</v>
      </c>
      <c r="F211" s="112"/>
      <c r="G211" s="112"/>
      <c r="H211" s="114"/>
      <c r="I211" s="93"/>
      <c r="J211" s="94"/>
    </row>
    <row r="212" spans="1:10" ht="15.5" x14ac:dyDescent="0.35">
      <c r="A212" s="112"/>
      <c r="B212" s="112"/>
      <c r="C212" s="112"/>
      <c r="D212" s="112"/>
      <c r="E212" s="107">
        <v>211</v>
      </c>
      <c r="F212" s="112"/>
      <c r="G212" s="112"/>
      <c r="H212" s="114"/>
      <c r="I212" s="93"/>
      <c r="J212" s="94"/>
    </row>
    <row r="213" spans="1:10" ht="15.5" x14ac:dyDescent="0.35">
      <c r="A213" s="112"/>
      <c r="B213" s="112"/>
      <c r="C213" s="112"/>
      <c r="D213" s="112"/>
      <c r="E213" s="107">
        <v>212</v>
      </c>
      <c r="F213" s="112"/>
      <c r="G213" s="112"/>
      <c r="H213" s="114"/>
      <c r="I213" s="93"/>
      <c r="J213" s="94"/>
    </row>
    <row r="214" spans="1:10" ht="15.5" x14ac:dyDescent="0.35">
      <c r="A214" s="112"/>
      <c r="B214" s="112"/>
      <c r="C214" s="112"/>
      <c r="D214" s="112"/>
      <c r="E214" s="107">
        <v>213</v>
      </c>
      <c r="F214" s="112"/>
      <c r="G214" s="112"/>
      <c r="H214" s="114"/>
      <c r="I214" s="93"/>
      <c r="J214" s="94"/>
    </row>
    <row r="215" spans="1:10" ht="15.5" x14ac:dyDescent="0.35">
      <c r="A215" s="112"/>
      <c r="B215" s="112"/>
      <c r="C215" s="112"/>
      <c r="D215" s="112"/>
      <c r="E215" s="107">
        <v>214</v>
      </c>
      <c r="F215" s="112"/>
      <c r="G215" s="112"/>
      <c r="H215" s="114"/>
      <c r="I215" s="93"/>
      <c r="J215" s="94"/>
    </row>
    <row r="216" spans="1:10" ht="15.5" x14ac:dyDescent="0.35">
      <c r="A216" s="112"/>
      <c r="B216" s="112"/>
      <c r="C216" s="112"/>
      <c r="D216" s="112"/>
      <c r="E216" s="107">
        <v>215</v>
      </c>
      <c r="F216" s="112"/>
      <c r="G216" s="112"/>
      <c r="H216" s="114"/>
      <c r="I216" s="93"/>
      <c r="J216" s="94"/>
    </row>
    <row r="217" spans="1:10" ht="15.5" x14ac:dyDescent="0.35">
      <c r="A217" s="112"/>
      <c r="B217" s="112"/>
      <c r="C217" s="112"/>
      <c r="D217" s="112"/>
      <c r="E217" s="107">
        <v>216</v>
      </c>
      <c r="F217" s="112"/>
      <c r="G217" s="112"/>
      <c r="H217" s="114"/>
      <c r="I217" s="93"/>
      <c r="J217" s="94"/>
    </row>
    <row r="218" spans="1:10" ht="15.5" x14ac:dyDescent="0.35">
      <c r="A218" s="112"/>
      <c r="B218" s="112"/>
      <c r="C218" s="112"/>
      <c r="D218" s="112"/>
      <c r="E218" s="107">
        <v>217</v>
      </c>
      <c r="F218" s="112"/>
      <c r="G218" s="112"/>
      <c r="H218" s="114"/>
      <c r="I218" s="93"/>
      <c r="J218" s="94"/>
    </row>
    <row r="219" spans="1:10" ht="15.5" x14ac:dyDescent="0.35">
      <c r="A219" s="112"/>
      <c r="B219" s="112"/>
      <c r="C219" s="112"/>
      <c r="D219" s="112"/>
      <c r="E219" s="107">
        <v>218</v>
      </c>
      <c r="F219" s="112"/>
      <c r="G219" s="112"/>
      <c r="H219" s="114"/>
      <c r="I219" s="93"/>
      <c r="J219" s="94"/>
    </row>
    <row r="220" spans="1:10" ht="15.5" x14ac:dyDescent="0.35">
      <c r="A220" s="112"/>
      <c r="B220" s="112"/>
      <c r="C220" s="112"/>
      <c r="D220" s="112"/>
      <c r="E220" s="107">
        <v>219</v>
      </c>
      <c r="F220" s="112"/>
      <c r="G220" s="112"/>
      <c r="H220" s="114"/>
      <c r="I220" s="93"/>
      <c r="J220" s="94"/>
    </row>
    <row r="221" spans="1:10" ht="15.5" x14ac:dyDescent="0.35">
      <c r="A221" s="112"/>
      <c r="B221" s="112"/>
      <c r="C221" s="112"/>
      <c r="D221" s="112"/>
      <c r="E221" s="107">
        <v>220</v>
      </c>
      <c r="F221" s="112"/>
      <c r="G221" s="112"/>
      <c r="H221" s="114"/>
      <c r="I221" s="93"/>
      <c r="J221" s="94"/>
    </row>
    <row r="222" spans="1:10" ht="15.5" x14ac:dyDescent="0.35">
      <c r="A222" s="112"/>
      <c r="B222" s="112"/>
      <c r="C222" s="112"/>
      <c r="D222" s="112"/>
      <c r="E222" s="107">
        <v>221</v>
      </c>
      <c r="F222" s="112"/>
      <c r="G222" s="112"/>
      <c r="H222" s="114"/>
      <c r="I222" s="93"/>
      <c r="J222" s="94"/>
    </row>
    <row r="223" spans="1:10" ht="15.5" x14ac:dyDescent="0.35">
      <c r="A223" s="112"/>
      <c r="B223" s="112"/>
      <c r="C223" s="112"/>
      <c r="D223" s="112"/>
      <c r="E223" s="107">
        <v>222</v>
      </c>
      <c r="F223" s="112"/>
      <c r="G223" s="112"/>
      <c r="H223" s="114"/>
      <c r="I223" s="93"/>
      <c r="J223" s="94"/>
    </row>
    <row r="224" spans="1:10" ht="15.5" x14ac:dyDescent="0.35">
      <c r="A224" s="112"/>
      <c r="B224" s="112"/>
      <c r="C224" s="112"/>
      <c r="D224" s="112"/>
      <c r="E224" s="107">
        <v>223</v>
      </c>
      <c r="F224" s="112"/>
      <c r="G224" s="112"/>
      <c r="H224" s="114"/>
      <c r="I224" s="93"/>
      <c r="J224" s="94"/>
    </row>
    <row r="225" spans="1:10" ht="15.5" x14ac:dyDescent="0.35">
      <c r="A225" s="112"/>
      <c r="B225" s="112"/>
      <c r="C225" s="112"/>
      <c r="D225" s="112"/>
      <c r="E225" s="107">
        <v>224</v>
      </c>
      <c r="F225" s="112"/>
      <c r="G225" s="112"/>
      <c r="H225" s="114"/>
      <c r="I225" s="93"/>
      <c r="J225" s="94"/>
    </row>
    <row r="226" spans="1:10" ht="15.5" x14ac:dyDescent="0.35">
      <c r="A226" s="112"/>
      <c r="B226" s="112"/>
      <c r="C226" s="112"/>
      <c r="D226" s="112"/>
      <c r="E226" s="107">
        <v>225</v>
      </c>
      <c r="F226" s="112"/>
      <c r="G226" s="112"/>
      <c r="H226" s="114"/>
      <c r="I226" s="93"/>
      <c r="J226" s="94"/>
    </row>
    <row r="227" spans="1:10" ht="15.5" x14ac:dyDescent="0.35">
      <c r="A227" s="112"/>
      <c r="B227" s="112"/>
      <c r="C227" s="112"/>
      <c r="D227" s="112"/>
      <c r="E227" s="107">
        <v>226</v>
      </c>
      <c r="F227" s="112"/>
      <c r="G227" s="112"/>
      <c r="H227" s="114"/>
      <c r="I227" s="93"/>
      <c r="J227" s="94"/>
    </row>
    <row r="228" spans="1:10" ht="15.5" x14ac:dyDescent="0.35">
      <c r="A228" s="112"/>
      <c r="B228" s="112"/>
      <c r="C228" s="112"/>
      <c r="D228" s="112"/>
      <c r="E228" s="107">
        <v>227</v>
      </c>
      <c r="F228" s="112"/>
      <c r="G228" s="112"/>
      <c r="H228" s="114"/>
      <c r="I228" s="93"/>
      <c r="J228" s="94"/>
    </row>
    <row r="229" spans="1:10" ht="15.5" x14ac:dyDescent="0.35">
      <c r="A229" s="112"/>
      <c r="B229" s="112"/>
      <c r="C229" s="112"/>
      <c r="D229" s="112"/>
      <c r="E229" s="107">
        <v>228</v>
      </c>
      <c r="F229" s="112"/>
      <c r="G229" s="112"/>
      <c r="H229" s="114"/>
      <c r="I229" s="93"/>
      <c r="J229" s="94"/>
    </row>
    <row r="230" spans="1:10" ht="15.5" x14ac:dyDescent="0.35">
      <c r="A230" s="112"/>
      <c r="B230" s="112"/>
      <c r="C230" s="112"/>
      <c r="D230" s="112"/>
      <c r="E230" s="107">
        <v>229</v>
      </c>
      <c r="F230" s="112"/>
      <c r="G230" s="112"/>
      <c r="H230" s="114"/>
      <c r="I230" s="93"/>
      <c r="J230" s="94"/>
    </row>
    <row r="231" spans="1:10" ht="15.5" x14ac:dyDescent="0.35">
      <c r="A231" s="112"/>
      <c r="B231" s="112"/>
      <c r="C231" s="112"/>
      <c r="D231" s="112"/>
      <c r="E231" s="107">
        <v>230</v>
      </c>
      <c r="F231" s="112"/>
      <c r="G231" s="112"/>
      <c r="H231" s="114"/>
      <c r="I231" s="93"/>
      <c r="J231" s="94"/>
    </row>
    <row r="232" spans="1:10" ht="15.5" x14ac:dyDescent="0.35">
      <c r="A232" s="112"/>
      <c r="B232" s="112"/>
      <c r="C232" s="112"/>
      <c r="D232" s="112"/>
      <c r="E232" s="107">
        <v>231</v>
      </c>
      <c r="F232" s="112"/>
      <c r="G232" s="112"/>
      <c r="H232" s="114"/>
      <c r="I232" s="93"/>
      <c r="J232" s="94"/>
    </row>
    <row r="233" spans="1:10" ht="15.5" x14ac:dyDescent="0.35">
      <c r="A233" s="112"/>
      <c r="B233" s="112"/>
      <c r="C233" s="112"/>
      <c r="D233" s="112"/>
      <c r="E233" s="107">
        <v>232</v>
      </c>
      <c r="F233" s="112"/>
      <c r="G233" s="112"/>
      <c r="H233" s="114"/>
      <c r="I233" s="93"/>
      <c r="J233" s="94"/>
    </row>
    <row r="234" spans="1:10" ht="15.5" x14ac:dyDescent="0.35">
      <c r="A234" s="112"/>
      <c r="B234" s="112"/>
      <c r="C234" s="112"/>
      <c r="D234" s="112"/>
      <c r="E234" s="107">
        <v>233</v>
      </c>
      <c r="F234" s="112"/>
      <c r="G234" s="112"/>
      <c r="H234" s="114"/>
      <c r="I234" s="93"/>
      <c r="J234" s="94"/>
    </row>
    <row r="235" spans="1:10" ht="15.5" x14ac:dyDescent="0.35">
      <c r="A235" s="112"/>
      <c r="B235" s="112"/>
      <c r="C235" s="112"/>
      <c r="D235" s="112"/>
      <c r="E235" s="107">
        <v>234</v>
      </c>
      <c r="F235" s="112"/>
      <c r="G235" s="112"/>
      <c r="H235" s="114"/>
      <c r="I235" s="93"/>
      <c r="J235" s="94"/>
    </row>
    <row r="236" spans="1:10" ht="15.5" x14ac:dyDescent="0.35">
      <c r="A236" s="112"/>
      <c r="B236" s="112"/>
      <c r="C236" s="112"/>
      <c r="D236" s="112"/>
      <c r="E236" s="107">
        <v>235</v>
      </c>
      <c r="F236" s="112"/>
      <c r="G236" s="112"/>
      <c r="H236" s="114"/>
      <c r="I236" s="93"/>
      <c r="J236" s="94"/>
    </row>
    <row r="237" spans="1:10" ht="15.5" x14ac:dyDescent="0.35">
      <c r="A237" s="112"/>
      <c r="B237" s="112"/>
      <c r="C237" s="112"/>
      <c r="D237" s="112"/>
      <c r="E237" s="107">
        <v>236</v>
      </c>
      <c r="F237" s="112"/>
      <c r="G237" s="112"/>
      <c r="H237" s="114"/>
      <c r="I237" s="93"/>
      <c r="J237" s="94"/>
    </row>
    <row r="238" spans="1:10" ht="15.5" x14ac:dyDescent="0.35">
      <c r="A238" s="112"/>
      <c r="B238" s="112"/>
      <c r="C238" s="112"/>
      <c r="D238" s="112"/>
      <c r="E238" s="107">
        <v>237</v>
      </c>
      <c r="F238" s="112"/>
      <c r="G238" s="112"/>
      <c r="H238" s="114"/>
      <c r="I238" s="93"/>
      <c r="J238" s="94"/>
    </row>
    <row r="239" spans="1:10" ht="15.5" x14ac:dyDescent="0.35">
      <c r="A239" s="112"/>
      <c r="B239" s="112"/>
      <c r="C239" s="112"/>
      <c r="D239" s="112"/>
      <c r="E239" s="107">
        <v>238</v>
      </c>
      <c r="F239" s="112"/>
      <c r="G239" s="112"/>
      <c r="H239" s="114"/>
      <c r="I239" s="93"/>
      <c r="J239" s="94"/>
    </row>
    <row r="240" spans="1:10" ht="15.5" x14ac:dyDescent="0.35">
      <c r="A240" s="112"/>
      <c r="B240" s="112"/>
      <c r="C240" s="112"/>
      <c r="D240" s="112"/>
      <c r="E240" s="107">
        <v>239</v>
      </c>
      <c r="F240" s="112"/>
      <c r="G240" s="112"/>
      <c r="H240" s="114"/>
      <c r="I240" s="93"/>
      <c r="J240" s="94"/>
    </row>
    <row r="241" spans="1:10" ht="15.5" x14ac:dyDescent="0.35">
      <c r="A241" s="112"/>
      <c r="B241" s="112"/>
      <c r="C241" s="112"/>
      <c r="D241" s="112"/>
      <c r="E241" s="107">
        <v>240</v>
      </c>
      <c r="F241" s="112"/>
      <c r="G241" s="112"/>
      <c r="H241" s="114"/>
      <c r="I241" s="93"/>
      <c r="J241" s="94"/>
    </row>
    <row r="242" spans="1:10" ht="15.5" x14ac:dyDescent="0.35">
      <c r="A242" s="112"/>
      <c r="B242" s="112"/>
      <c r="C242" s="112"/>
      <c r="D242" s="112"/>
      <c r="E242" s="107">
        <v>241</v>
      </c>
      <c r="F242" s="112"/>
      <c r="G242" s="112"/>
      <c r="H242" s="114"/>
      <c r="I242" s="93"/>
      <c r="J242" s="94"/>
    </row>
    <row r="243" spans="1:10" ht="15.5" x14ac:dyDescent="0.35">
      <c r="A243" s="112"/>
      <c r="B243" s="112"/>
      <c r="C243" s="112"/>
      <c r="D243" s="112"/>
      <c r="E243" s="107">
        <v>242</v>
      </c>
      <c r="F243" s="112"/>
      <c r="G243" s="112"/>
      <c r="H243" s="114"/>
      <c r="I243" s="93"/>
      <c r="J243" s="94"/>
    </row>
    <row r="244" spans="1:10" ht="15.5" x14ac:dyDescent="0.35">
      <c r="A244" s="112"/>
      <c r="B244" s="112"/>
      <c r="C244" s="112"/>
      <c r="D244" s="112"/>
      <c r="E244" s="107">
        <v>243</v>
      </c>
      <c r="F244" s="112"/>
      <c r="G244" s="112"/>
      <c r="H244" s="114"/>
      <c r="I244" s="93"/>
      <c r="J244" s="94"/>
    </row>
    <row r="245" spans="1:10" ht="15.5" x14ac:dyDescent="0.35">
      <c r="A245" s="112"/>
      <c r="B245" s="112"/>
      <c r="C245" s="112"/>
      <c r="D245" s="112"/>
      <c r="E245" s="107">
        <v>244</v>
      </c>
      <c r="F245" s="112"/>
      <c r="G245" s="112"/>
      <c r="H245" s="114"/>
      <c r="I245" s="93"/>
      <c r="J245" s="94"/>
    </row>
    <row r="246" spans="1:10" ht="15.5" x14ac:dyDescent="0.35">
      <c r="A246" s="112"/>
      <c r="B246" s="112"/>
      <c r="C246" s="112"/>
      <c r="D246" s="112"/>
      <c r="E246" s="107">
        <v>245</v>
      </c>
      <c r="F246" s="112"/>
      <c r="G246" s="112"/>
      <c r="H246" s="114"/>
      <c r="I246" s="93"/>
      <c r="J246" s="94"/>
    </row>
    <row r="247" spans="1:10" ht="15.5" x14ac:dyDescent="0.35">
      <c r="A247" s="112"/>
      <c r="B247" s="112"/>
      <c r="C247" s="112"/>
      <c r="D247" s="112"/>
      <c r="E247" s="107">
        <v>246</v>
      </c>
      <c r="F247" s="112"/>
      <c r="G247" s="112"/>
      <c r="H247" s="114"/>
      <c r="I247" s="93"/>
      <c r="J247" s="94"/>
    </row>
    <row r="248" spans="1:10" ht="15.5" x14ac:dyDescent="0.35">
      <c r="A248" s="112"/>
      <c r="B248" s="112"/>
      <c r="C248" s="112"/>
      <c r="D248" s="112"/>
      <c r="E248" s="107">
        <v>247</v>
      </c>
      <c r="F248" s="112"/>
      <c r="G248" s="112"/>
      <c r="H248" s="114"/>
      <c r="I248" s="93"/>
      <c r="J248" s="94"/>
    </row>
    <row r="249" spans="1:10" ht="15.5" x14ac:dyDescent="0.35">
      <c r="A249" s="112"/>
      <c r="B249" s="112"/>
      <c r="C249" s="112"/>
      <c r="D249" s="112"/>
      <c r="E249" s="107">
        <v>248</v>
      </c>
      <c r="F249" s="112"/>
      <c r="G249" s="112"/>
      <c r="H249" s="114"/>
      <c r="I249" s="93"/>
      <c r="J249" s="94"/>
    </row>
    <row r="250" spans="1:10" ht="15.5" x14ac:dyDescent="0.35">
      <c r="A250" s="112"/>
      <c r="B250" s="112"/>
      <c r="C250" s="112"/>
      <c r="D250" s="112"/>
      <c r="E250" s="107">
        <v>249</v>
      </c>
      <c r="F250" s="112"/>
      <c r="G250" s="112"/>
      <c r="H250" s="114"/>
      <c r="I250" s="93"/>
      <c r="J250" s="94"/>
    </row>
    <row r="251" spans="1:10" ht="15.5" x14ac:dyDescent="0.35">
      <c r="A251" s="112"/>
      <c r="B251" s="112"/>
      <c r="C251" s="112"/>
      <c r="D251" s="112"/>
      <c r="E251" s="107">
        <v>250</v>
      </c>
      <c r="F251" s="112"/>
      <c r="G251" s="112"/>
      <c r="H251" s="114"/>
      <c r="I251" s="93"/>
      <c r="J251" s="94"/>
    </row>
    <row r="252" spans="1:10" ht="15.5" x14ac:dyDescent="0.35">
      <c r="A252" s="112"/>
      <c r="B252" s="112"/>
      <c r="C252" s="112"/>
      <c r="D252" s="112"/>
      <c r="E252" s="107">
        <v>251</v>
      </c>
      <c r="F252" s="112"/>
      <c r="G252" s="112"/>
      <c r="H252" s="114"/>
      <c r="I252" s="93"/>
      <c r="J252" s="94"/>
    </row>
    <row r="253" spans="1:10" ht="15.5" x14ac:dyDescent="0.35">
      <c r="A253" s="112"/>
      <c r="B253" s="112"/>
      <c r="C253" s="112"/>
      <c r="D253" s="112"/>
      <c r="E253" s="107">
        <v>252</v>
      </c>
      <c r="F253" s="112"/>
      <c r="G253" s="112"/>
      <c r="H253" s="114"/>
      <c r="I253" s="93"/>
      <c r="J253" s="94"/>
    </row>
    <row r="254" spans="1:10" ht="15.5" x14ac:dyDescent="0.35">
      <c r="A254" s="112"/>
      <c r="B254" s="112"/>
      <c r="C254" s="112"/>
      <c r="D254" s="112"/>
      <c r="E254" s="107">
        <v>253</v>
      </c>
      <c r="F254" s="112"/>
      <c r="G254" s="112"/>
      <c r="H254" s="114"/>
      <c r="I254" s="93"/>
      <c r="J254" s="94"/>
    </row>
    <row r="255" spans="1:10" ht="15.5" x14ac:dyDescent="0.35">
      <c r="A255" s="112"/>
      <c r="B255" s="112"/>
      <c r="C255" s="112"/>
      <c r="D255" s="112"/>
      <c r="E255" s="107">
        <v>254</v>
      </c>
      <c r="F255" s="112"/>
      <c r="G255" s="112"/>
      <c r="H255" s="114"/>
      <c r="I255" s="93"/>
      <c r="J255" s="94"/>
    </row>
    <row r="256" spans="1:10" ht="15.5" x14ac:dyDescent="0.35">
      <c r="A256" s="112"/>
      <c r="B256" s="112"/>
      <c r="C256" s="112"/>
      <c r="D256" s="112"/>
      <c r="E256" s="107">
        <v>255</v>
      </c>
      <c r="F256" s="112"/>
      <c r="G256" s="112"/>
      <c r="H256" s="114"/>
      <c r="I256" s="93"/>
      <c r="J256" s="94"/>
    </row>
    <row r="257" spans="1:10" ht="15.5" x14ac:dyDescent="0.35">
      <c r="A257" s="112"/>
      <c r="B257" s="112"/>
      <c r="C257" s="112"/>
      <c r="D257" s="112"/>
      <c r="E257" s="107">
        <v>256</v>
      </c>
      <c r="F257" s="112"/>
      <c r="G257" s="112"/>
      <c r="H257" s="114"/>
      <c r="I257" s="93"/>
      <c r="J257" s="94"/>
    </row>
    <row r="258" spans="1:10" ht="15.5" x14ac:dyDescent="0.35">
      <c r="A258" s="112"/>
      <c r="B258" s="112"/>
      <c r="C258" s="112"/>
      <c r="D258" s="112"/>
      <c r="E258" s="107">
        <v>257</v>
      </c>
      <c r="F258" s="112"/>
      <c r="G258" s="112"/>
      <c r="H258" s="114"/>
      <c r="I258" s="93"/>
      <c r="J258" s="94"/>
    </row>
    <row r="259" spans="1:10" ht="15.5" x14ac:dyDescent="0.35">
      <c r="A259" s="112"/>
      <c r="B259" s="112"/>
      <c r="C259" s="112"/>
      <c r="D259" s="112"/>
      <c r="E259" s="107">
        <v>258</v>
      </c>
      <c r="F259" s="112"/>
      <c r="G259" s="112"/>
      <c r="H259" s="114"/>
      <c r="I259" s="93"/>
      <c r="J259" s="94"/>
    </row>
    <row r="260" spans="1:10" ht="15.5" x14ac:dyDescent="0.35">
      <c r="A260" s="112"/>
      <c r="B260" s="112"/>
      <c r="C260" s="112"/>
      <c r="D260" s="112"/>
      <c r="E260" s="107">
        <v>259</v>
      </c>
      <c r="F260" s="112"/>
      <c r="G260" s="112"/>
      <c r="H260" s="114"/>
      <c r="I260" s="93"/>
      <c r="J260" s="94"/>
    </row>
    <row r="261" spans="1:10" ht="15.5" x14ac:dyDescent="0.35">
      <c r="A261" s="112"/>
      <c r="B261" s="112"/>
      <c r="C261" s="112"/>
      <c r="D261" s="112"/>
      <c r="E261" s="107">
        <v>260</v>
      </c>
      <c r="F261" s="112"/>
      <c r="G261" s="112"/>
      <c r="H261" s="114"/>
      <c r="I261" s="93"/>
      <c r="J261" s="94"/>
    </row>
    <row r="262" spans="1:10" ht="15.5" x14ac:dyDescent="0.35">
      <c r="A262" s="112"/>
      <c r="B262" s="112"/>
      <c r="C262" s="112"/>
      <c r="D262" s="112"/>
      <c r="E262" s="107">
        <v>261</v>
      </c>
      <c r="F262" s="112"/>
      <c r="G262" s="112"/>
      <c r="H262" s="114"/>
      <c r="I262" s="93"/>
      <c r="J262" s="94"/>
    </row>
    <row r="263" spans="1:10" ht="15.5" x14ac:dyDescent="0.35">
      <c r="A263" s="112"/>
      <c r="B263" s="112"/>
      <c r="C263" s="112"/>
      <c r="D263" s="112"/>
      <c r="E263" s="107">
        <v>262</v>
      </c>
      <c r="F263" s="112"/>
      <c r="G263" s="112"/>
      <c r="H263" s="114"/>
      <c r="I263" s="93"/>
      <c r="J263" s="94"/>
    </row>
    <row r="264" spans="1:10" ht="15.5" x14ac:dyDescent="0.35">
      <c r="A264" s="112"/>
      <c r="B264" s="112"/>
      <c r="C264" s="112"/>
      <c r="D264" s="112"/>
      <c r="E264" s="107">
        <v>263</v>
      </c>
      <c r="F264" s="112"/>
      <c r="G264" s="112"/>
      <c r="H264" s="114"/>
      <c r="I264" s="93"/>
      <c r="J264" s="94"/>
    </row>
    <row r="265" spans="1:10" ht="15.5" x14ac:dyDescent="0.35">
      <c r="A265" s="112"/>
      <c r="B265" s="112"/>
      <c r="C265" s="112"/>
      <c r="D265" s="112"/>
      <c r="E265" s="107">
        <v>264</v>
      </c>
      <c r="F265" s="112"/>
      <c r="G265" s="112"/>
      <c r="H265" s="114"/>
      <c r="I265" s="93"/>
      <c r="J265" s="94"/>
    </row>
    <row r="266" spans="1:10" ht="15.5" x14ac:dyDescent="0.35">
      <c r="A266" s="112"/>
      <c r="B266" s="112"/>
      <c r="C266" s="112"/>
      <c r="D266" s="112"/>
      <c r="E266" s="107">
        <v>265</v>
      </c>
      <c r="F266" s="112"/>
      <c r="G266" s="112"/>
      <c r="H266" s="114"/>
      <c r="I266" s="93"/>
      <c r="J266" s="94"/>
    </row>
    <row r="267" spans="1:10" ht="15.5" x14ac:dyDescent="0.35">
      <c r="A267" s="112"/>
      <c r="B267" s="112"/>
      <c r="C267" s="112"/>
      <c r="D267" s="112"/>
      <c r="E267" s="107">
        <v>266</v>
      </c>
      <c r="F267" s="112"/>
      <c r="G267" s="112"/>
      <c r="H267" s="114"/>
      <c r="I267" s="93"/>
      <c r="J267" s="94"/>
    </row>
    <row r="268" spans="1:10" ht="15.5" x14ac:dyDescent="0.35">
      <c r="A268" s="112"/>
      <c r="B268" s="112"/>
      <c r="C268" s="112"/>
      <c r="D268" s="112"/>
      <c r="E268" s="107">
        <v>267</v>
      </c>
      <c r="F268" s="112"/>
      <c r="G268" s="112"/>
      <c r="H268" s="114"/>
      <c r="I268" s="93"/>
      <c r="J268" s="94"/>
    </row>
    <row r="269" spans="1:10" ht="15.5" x14ac:dyDescent="0.35">
      <c r="A269" s="112"/>
      <c r="B269" s="112"/>
      <c r="C269" s="112"/>
      <c r="D269" s="112"/>
      <c r="E269" s="107">
        <v>268</v>
      </c>
      <c r="F269" s="112"/>
      <c r="G269" s="112"/>
      <c r="H269" s="114"/>
      <c r="I269" s="93"/>
      <c r="J269" s="94"/>
    </row>
    <row r="270" spans="1:10" ht="15.5" x14ac:dyDescent="0.35">
      <c r="A270" s="112"/>
      <c r="B270" s="112"/>
      <c r="C270" s="112"/>
      <c r="D270" s="112"/>
      <c r="E270" s="107">
        <v>269</v>
      </c>
      <c r="F270" s="112"/>
      <c r="G270" s="112"/>
      <c r="H270" s="114"/>
      <c r="I270" s="93"/>
      <c r="J270" s="94"/>
    </row>
    <row r="271" spans="1:10" ht="15.5" x14ac:dyDescent="0.35">
      <c r="A271" s="112"/>
      <c r="B271" s="112"/>
      <c r="C271" s="112"/>
      <c r="D271" s="112"/>
      <c r="E271" s="107">
        <v>270</v>
      </c>
      <c r="F271" s="112"/>
      <c r="G271" s="112"/>
      <c r="H271" s="114"/>
      <c r="I271" s="93"/>
      <c r="J271" s="94"/>
    </row>
    <row r="272" spans="1:10" ht="15.5" x14ac:dyDescent="0.35">
      <c r="A272" s="112"/>
      <c r="B272" s="112"/>
      <c r="C272" s="112"/>
      <c r="D272" s="112"/>
      <c r="E272" s="107">
        <v>271</v>
      </c>
      <c r="F272" s="112"/>
      <c r="G272" s="112"/>
      <c r="H272" s="114"/>
      <c r="I272" s="93"/>
      <c r="J272" s="94"/>
    </row>
    <row r="273" spans="1:10" ht="15.5" x14ac:dyDescent="0.35">
      <c r="A273" s="112"/>
      <c r="B273" s="112"/>
      <c r="C273" s="112"/>
      <c r="D273" s="112"/>
      <c r="E273" s="107">
        <v>272</v>
      </c>
      <c r="F273" s="112"/>
      <c r="G273" s="112"/>
      <c r="H273" s="114"/>
      <c r="I273" s="93"/>
      <c r="J273" s="94"/>
    </row>
    <row r="274" spans="1:10" ht="15.5" x14ac:dyDescent="0.35">
      <c r="A274" s="112"/>
      <c r="B274" s="112"/>
      <c r="C274" s="112"/>
      <c r="D274" s="112"/>
      <c r="E274" s="107">
        <v>273</v>
      </c>
      <c r="F274" s="112"/>
      <c r="G274" s="112"/>
      <c r="H274" s="114"/>
      <c r="I274" s="93"/>
      <c r="J274" s="94"/>
    </row>
    <row r="275" spans="1:10" ht="15.5" x14ac:dyDescent="0.35">
      <c r="A275" s="112"/>
      <c r="B275" s="112"/>
      <c r="C275" s="112"/>
      <c r="D275" s="112"/>
      <c r="E275" s="107">
        <v>274</v>
      </c>
      <c r="F275" s="112"/>
      <c r="G275" s="112"/>
      <c r="H275" s="114"/>
      <c r="I275" s="93"/>
      <c r="J275" s="94"/>
    </row>
    <row r="276" spans="1:10" ht="15.5" x14ac:dyDescent="0.35">
      <c r="A276" s="112"/>
      <c r="B276" s="112"/>
      <c r="C276" s="112"/>
      <c r="D276" s="112"/>
      <c r="E276" s="107">
        <v>275</v>
      </c>
      <c r="F276" s="112"/>
      <c r="G276" s="112"/>
      <c r="H276" s="114"/>
      <c r="I276" s="93"/>
      <c r="J276" s="94"/>
    </row>
    <row r="277" spans="1:10" ht="15.5" x14ac:dyDescent="0.35">
      <c r="A277" s="112"/>
      <c r="B277" s="112"/>
      <c r="C277" s="112"/>
      <c r="D277" s="112"/>
      <c r="E277" s="107">
        <v>276</v>
      </c>
      <c r="F277" s="112"/>
      <c r="G277" s="112"/>
      <c r="H277" s="114"/>
      <c r="I277" s="93"/>
      <c r="J277" s="94"/>
    </row>
    <row r="278" spans="1:10" ht="15.5" x14ac:dyDescent="0.35">
      <c r="A278" s="112"/>
      <c r="B278" s="112"/>
      <c r="C278" s="112"/>
      <c r="D278" s="112"/>
      <c r="E278" s="107">
        <v>277</v>
      </c>
      <c r="F278" s="112"/>
      <c r="G278" s="112"/>
      <c r="H278" s="114"/>
      <c r="I278" s="93"/>
      <c r="J278" s="94"/>
    </row>
    <row r="279" spans="1:10" ht="15.5" x14ac:dyDescent="0.35">
      <c r="A279" s="112"/>
      <c r="B279" s="112"/>
      <c r="C279" s="112"/>
      <c r="D279" s="112"/>
      <c r="E279" s="107">
        <v>278</v>
      </c>
      <c r="F279" s="112"/>
      <c r="G279" s="112"/>
      <c r="H279" s="114"/>
      <c r="I279" s="93"/>
      <c r="J279" s="94"/>
    </row>
    <row r="280" spans="1:10" ht="15.5" x14ac:dyDescent="0.35">
      <c r="A280" s="112"/>
      <c r="B280" s="112"/>
      <c r="C280" s="112"/>
      <c r="D280" s="112"/>
      <c r="E280" s="107">
        <v>279</v>
      </c>
      <c r="F280" s="112"/>
      <c r="G280" s="112"/>
      <c r="H280" s="114"/>
      <c r="I280" s="93"/>
      <c r="J280" s="94"/>
    </row>
    <row r="281" spans="1:10" ht="15.5" x14ac:dyDescent="0.35">
      <c r="A281" s="112"/>
      <c r="B281" s="112"/>
      <c r="C281" s="112"/>
      <c r="D281" s="112"/>
      <c r="E281" s="107">
        <v>280</v>
      </c>
      <c r="F281" s="112"/>
      <c r="G281" s="112"/>
      <c r="H281" s="114"/>
      <c r="I281" s="93"/>
      <c r="J281" s="94"/>
    </row>
    <row r="282" spans="1:10" ht="15.5" x14ac:dyDescent="0.35">
      <c r="A282" s="112"/>
      <c r="B282" s="112"/>
      <c r="C282" s="112"/>
      <c r="D282" s="112"/>
      <c r="E282" s="107">
        <v>281</v>
      </c>
      <c r="F282" s="112"/>
      <c r="G282" s="112"/>
      <c r="H282" s="114"/>
      <c r="I282" s="93"/>
      <c r="J282" s="94"/>
    </row>
    <row r="283" spans="1:10" ht="15.5" x14ac:dyDescent="0.35">
      <c r="A283" s="112"/>
      <c r="B283" s="112"/>
      <c r="C283" s="112"/>
      <c r="D283" s="112"/>
      <c r="E283" s="107">
        <v>282</v>
      </c>
      <c r="F283" s="112"/>
      <c r="G283" s="112"/>
      <c r="H283" s="114"/>
      <c r="I283" s="93"/>
      <c r="J283" s="94"/>
    </row>
    <row r="284" spans="1:10" ht="15.5" x14ac:dyDescent="0.35">
      <c r="A284" s="112"/>
      <c r="B284" s="112"/>
      <c r="C284" s="112"/>
      <c r="D284" s="112"/>
      <c r="E284" s="107">
        <v>283</v>
      </c>
      <c r="F284" s="112"/>
      <c r="G284" s="112"/>
      <c r="H284" s="114"/>
      <c r="I284" s="93"/>
      <c r="J284" s="94"/>
    </row>
    <row r="285" spans="1:10" ht="15.5" x14ac:dyDescent="0.35">
      <c r="A285" s="112"/>
      <c r="B285" s="112"/>
      <c r="C285" s="112"/>
      <c r="D285" s="112"/>
      <c r="E285" s="107">
        <v>284</v>
      </c>
      <c r="F285" s="112"/>
      <c r="G285" s="112"/>
      <c r="H285" s="114"/>
      <c r="I285" s="93"/>
      <c r="J285" s="94"/>
    </row>
    <row r="286" spans="1:10" ht="15.5" x14ac:dyDescent="0.35">
      <c r="A286" s="112"/>
      <c r="B286" s="112"/>
      <c r="C286" s="112"/>
      <c r="D286" s="112"/>
      <c r="E286" s="107">
        <v>285</v>
      </c>
      <c r="F286" s="112"/>
      <c r="G286" s="112"/>
      <c r="H286" s="114"/>
      <c r="I286" s="93"/>
      <c r="J286" s="94"/>
    </row>
    <row r="287" spans="1:10" ht="15.5" x14ac:dyDescent="0.35">
      <c r="A287" s="112"/>
      <c r="B287" s="112"/>
      <c r="C287" s="112"/>
      <c r="D287" s="112"/>
      <c r="E287" s="107">
        <v>286</v>
      </c>
      <c r="F287" s="112"/>
      <c r="G287" s="112"/>
      <c r="H287" s="114"/>
      <c r="I287" s="93"/>
      <c r="J287" s="94"/>
    </row>
    <row r="288" spans="1:10" ht="15.5" x14ac:dyDescent="0.35">
      <c r="A288" s="112"/>
      <c r="B288" s="112"/>
      <c r="C288" s="112"/>
      <c r="D288" s="112"/>
      <c r="E288" s="107">
        <v>287</v>
      </c>
      <c r="F288" s="112"/>
      <c r="G288" s="112"/>
      <c r="H288" s="114"/>
      <c r="I288" s="93"/>
      <c r="J288" s="94"/>
    </row>
    <row r="289" spans="1:10" ht="15.5" x14ac:dyDescent="0.35">
      <c r="A289" s="112"/>
      <c r="B289" s="112"/>
      <c r="C289" s="112"/>
      <c r="D289" s="112"/>
      <c r="E289" s="107">
        <v>288</v>
      </c>
      <c r="F289" s="112"/>
      <c r="G289" s="112"/>
      <c r="H289" s="114"/>
      <c r="I289" s="93"/>
      <c r="J289" s="94"/>
    </row>
    <row r="290" spans="1:10" ht="15.5" x14ac:dyDescent="0.35">
      <c r="A290" s="112"/>
      <c r="B290" s="112"/>
      <c r="C290" s="112"/>
      <c r="D290" s="112"/>
      <c r="E290" s="107">
        <v>289</v>
      </c>
      <c r="F290" s="112"/>
      <c r="G290" s="112"/>
      <c r="H290" s="114"/>
      <c r="I290" s="93"/>
      <c r="J290" s="94"/>
    </row>
    <row r="291" spans="1:10" ht="15.5" x14ac:dyDescent="0.35">
      <c r="A291" s="112"/>
      <c r="B291" s="112"/>
      <c r="C291" s="112"/>
      <c r="D291" s="112"/>
      <c r="E291" s="107">
        <v>290</v>
      </c>
      <c r="F291" s="112"/>
      <c r="G291" s="112"/>
      <c r="H291" s="114"/>
      <c r="I291" s="93"/>
      <c r="J291" s="94"/>
    </row>
    <row r="292" spans="1:10" ht="15.5" x14ac:dyDescent="0.35">
      <c r="A292" s="112"/>
      <c r="B292" s="112"/>
      <c r="C292" s="112"/>
      <c r="D292" s="112"/>
      <c r="E292" s="107">
        <v>291</v>
      </c>
      <c r="F292" s="112"/>
      <c r="G292" s="112"/>
      <c r="H292" s="114"/>
      <c r="I292" s="93"/>
      <c r="J292" s="94"/>
    </row>
    <row r="293" spans="1:10" ht="15.5" x14ac:dyDescent="0.35">
      <c r="A293" s="112"/>
      <c r="B293" s="112"/>
      <c r="C293" s="112"/>
      <c r="D293" s="112"/>
      <c r="E293" s="107">
        <v>292</v>
      </c>
      <c r="F293" s="112"/>
      <c r="G293" s="112"/>
      <c r="H293" s="114"/>
      <c r="I293" s="93"/>
      <c r="J293" s="94"/>
    </row>
    <row r="294" spans="1:10" ht="15.5" x14ac:dyDescent="0.35">
      <c r="A294" s="112"/>
      <c r="B294" s="112"/>
      <c r="C294" s="112"/>
      <c r="D294" s="112"/>
      <c r="E294" s="107">
        <v>293</v>
      </c>
      <c r="F294" s="112"/>
      <c r="G294" s="112"/>
      <c r="H294" s="114"/>
      <c r="I294" s="93"/>
      <c r="J294" s="94"/>
    </row>
    <row r="295" spans="1:10" ht="15.5" x14ac:dyDescent="0.35">
      <c r="A295" s="112"/>
      <c r="B295" s="112"/>
      <c r="C295" s="112"/>
      <c r="D295" s="112"/>
      <c r="E295" s="107">
        <v>294</v>
      </c>
      <c r="F295" s="112"/>
      <c r="G295" s="112"/>
      <c r="H295" s="114"/>
      <c r="I295" s="93"/>
      <c r="J295" s="94"/>
    </row>
    <row r="296" spans="1:10" ht="15.5" x14ac:dyDescent="0.35">
      <c r="A296" s="112"/>
      <c r="B296" s="112"/>
      <c r="C296" s="112"/>
      <c r="D296" s="112"/>
      <c r="E296" s="107">
        <v>295</v>
      </c>
      <c r="F296" s="112"/>
      <c r="G296" s="112"/>
      <c r="H296" s="114"/>
      <c r="I296" s="93"/>
      <c r="J296" s="94"/>
    </row>
    <row r="297" spans="1:10" ht="15.5" x14ac:dyDescent="0.35">
      <c r="A297" s="112"/>
      <c r="B297" s="112"/>
      <c r="C297" s="112"/>
      <c r="D297" s="112"/>
      <c r="E297" s="107">
        <v>296</v>
      </c>
      <c r="F297" s="112"/>
      <c r="G297" s="112"/>
      <c r="H297" s="114"/>
      <c r="I297" s="93"/>
      <c r="J297" s="94"/>
    </row>
    <row r="298" spans="1:10" ht="15.5" x14ac:dyDescent="0.35">
      <c r="A298" s="112"/>
      <c r="B298" s="112"/>
      <c r="C298" s="112"/>
      <c r="D298" s="112"/>
      <c r="E298" s="107">
        <v>297</v>
      </c>
      <c r="F298" s="112"/>
      <c r="G298" s="112"/>
      <c r="H298" s="114"/>
      <c r="I298" s="93"/>
      <c r="J298" s="94"/>
    </row>
    <row r="299" spans="1:10" ht="15.5" x14ac:dyDescent="0.35">
      <c r="A299" s="112"/>
      <c r="B299" s="112"/>
      <c r="C299" s="112"/>
      <c r="D299" s="112"/>
      <c r="E299" s="107">
        <v>298</v>
      </c>
      <c r="F299" s="112"/>
      <c r="G299" s="112"/>
      <c r="H299" s="114"/>
      <c r="I299" s="93"/>
      <c r="J299" s="94"/>
    </row>
    <row r="300" spans="1:10" ht="15.5" x14ac:dyDescent="0.35">
      <c r="A300" s="112"/>
      <c r="B300" s="112"/>
      <c r="C300" s="112"/>
      <c r="D300" s="112"/>
      <c r="E300" s="107">
        <v>299</v>
      </c>
      <c r="F300" s="112"/>
      <c r="G300" s="112"/>
      <c r="H300" s="114"/>
      <c r="I300" s="93"/>
      <c r="J300" s="94"/>
    </row>
    <row r="301" spans="1:10" ht="15.5" x14ac:dyDescent="0.35">
      <c r="A301" s="112"/>
      <c r="B301" s="112"/>
      <c r="C301" s="112"/>
      <c r="D301" s="112"/>
      <c r="E301" s="107">
        <v>300</v>
      </c>
      <c r="F301" s="112"/>
      <c r="G301" s="112"/>
      <c r="H301" s="114"/>
      <c r="I301" s="93"/>
      <c r="J301" s="94"/>
    </row>
  </sheetData>
  <dataValidations count="2">
    <dataValidation type="list" allowBlank="1" showInputMessage="1" showErrorMessage="1" sqref="A2:B301" xr:uid="{00000000-0002-0000-0100-000000000000}">
      <formula1>X</formula1>
    </dataValidation>
    <dataValidation type="list" allowBlank="1" showInputMessage="1" showErrorMessage="1" sqref="C2:C301" xr:uid="{00000000-0002-0000-01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1"/>
  <sheetViews>
    <sheetView topLeftCell="C22" workbookViewId="0">
      <selection activeCell="F39" sqref="F39"/>
    </sheetView>
  </sheetViews>
  <sheetFormatPr defaultRowHeight="14.5" x14ac:dyDescent="0.35"/>
  <cols>
    <col min="1" max="1" width="8" hidden="1" customWidth="1"/>
    <col min="2" max="2" width="6.26953125" hidden="1" customWidth="1"/>
    <col min="3" max="3" width="7.1796875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23" t="s">
        <v>143</v>
      </c>
      <c r="B1" s="123" t="s">
        <v>122</v>
      </c>
      <c r="C1" s="123"/>
      <c r="D1" s="123" t="s">
        <v>99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126</v>
      </c>
      <c r="J1" s="123" t="s">
        <v>127</v>
      </c>
    </row>
    <row r="2" spans="1:10" ht="15.5" x14ac:dyDescent="0.35">
      <c r="A2" s="112"/>
      <c r="B2" s="112"/>
      <c r="C2" t="s">
        <v>180</v>
      </c>
      <c r="D2" s="112"/>
      <c r="E2" s="107">
        <v>1</v>
      </c>
      <c r="F2" s="112" t="s">
        <v>186</v>
      </c>
      <c r="G2" s="112" t="s">
        <v>371</v>
      </c>
      <c r="H2" s="93">
        <v>15.811</v>
      </c>
      <c r="I2" t="s">
        <v>625</v>
      </c>
      <c r="J2" s="94">
        <v>109</v>
      </c>
    </row>
    <row r="3" spans="1:10" ht="15.5" x14ac:dyDescent="0.35">
      <c r="A3" s="112"/>
      <c r="B3" s="112"/>
      <c r="C3" s="112"/>
      <c r="D3" s="112"/>
      <c r="E3" s="107">
        <v>2</v>
      </c>
      <c r="F3" s="112" t="s">
        <v>177</v>
      </c>
      <c r="G3" s="112" t="s">
        <v>178</v>
      </c>
      <c r="H3" s="93">
        <v>15.834</v>
      </c>
      <c r="I3" t="s">
        <v>626</v>
      </c>
      <c r="J3" s="94">
        <v>73</v>
      </c>
    </row>
    <row r="4" spans="1:10" ht="15.5" x14ac:dyDescent="0.35">
      <c r="A4" s="112"/>
      <c r="B4" s="112"/>
      <c r="C4" s="112"/>
      <c r="D4" s="112"/>
      <c r="E4" s="107">
        <v>3</v>
      </c>
      <c r="F4" s="112" t="s">
        <v>586</v>
      </c>
      <c r="G4" s="112" t="s">
        <v>588</v>
      </c>
      <c r="H4" s="93">
        <v>15.925000000000001</v>
      </c>
      <c r="J4" s="94"/>
    </row>
    <row r="5" spans="1:10" ht="15.5" x14ac:dyDescent="0.35">
      <c r="A5" s="112"/>
      <c r="B5" s="112"/>
      <c r="C5" s="112"/>
      <c r="D5" s="112"/>
      <c r="E5" s="107">
        <v>4</v>
      </c>
      <c r="F5" s="112" t="s">
        <v>437</v>
      </c>
      <c r="G5" s="112" t="s">
        <v>438</v>
      </c>
      <c r="H5" s="93">
        <v>16.149999999999999</v>
      </c>
      <c r="J5" s="94"/>
    </row>
    <row r="6" spans="1:10" ht="15.5" x14ac:dyDescent="0.35">
      <c r="A6" s="112"/>
      <c r="B6" s="112"/>
      <c r="C6" s="112"/>
      <c r="D6" s="112"/>
      <c r="E6" s="107">
        <v>5</v>
      </c>
      <c r="F6" s="112" t="s">
        <v>315</v>
      </c>
      <c r="G6" s="112" t="s">
        <v>356</v>
      </c>
      <c r="H6" s="93">
        <v>16.248999999999999</v>
      </c>
      <c r="J6" s="94"/>
    </row>
    <row r="7" spans="1:10" ht="15.5" x14ac:dyDescent="0.35">
      <c r="A7" s="112"/>
      <c r="B7" s="112"/>
      <c r="C7" s="112"/>
      <c r="D7" s="112"/>
      <c r="E7" s="107">
        <v>6</v>
      </c>
      <c r="F7" s="112" t="s">
        <v>375</v>
      </c>
      <c r="G7" s="112" t="s">
        <v>380</v>
      </c>
      <c r="H7" s="93">
        <v>16.382000000000001</v>
      </c>
      <c r="I7" t="s">
        <v>630</v>
      </c>
      <c r="J7" s="94">
        <v>94</v>
      </c>
    </row>
    <row r="8" spans="1:10" ht="15.5" x14ac:dyDescent="0.35">
      <c r="A8" s="112"/>
      <c r="B8" s="112"/>
      <c r="C8" s="112"/>
      <c r="D8" s="112"/>
      <c r="E8" s="107">
        <v>7</v>
      </c>
      <c r="F8" s="112" t="s">
        <v>156</v>
      </c>
      <c r="G8" s="112" t="s">
        <v>158</v>
      </c>
      <c r="H8" s="93">
        <v>16.387</v>
      </c>
      <c r="I8" t="s">
        <v>631</v>
      </c>
      <c r="J8" s="94">
        <v>62</v>
      </c>
    </row>
    <row r="9" spans="1:10" ht="15.5" x14ac:dyDescent="0.35">
      <c r="A9" s="112"/>
      <c r="B9" s="112"/>
      <c r="C9" s="112"/>
      <c r="D9" s="112"/>
      <c r="E9" s="107">
        <v>8</v>
      </c>
      <c r="F9" s="112" t="s">
        <v>333</v>
      </c>
      <c r="G9" s="112" t="s">
        <v>334</v>
      </c>
      <c r="H9" s="93">
        <v>16.433</v>
      </c>
      <c r="J9" s="94"/>
    </row>
    <row r="10" spans="1:10" ht="15.5" x14ac:dyDescent="0.35">
      <c r="A10" s="112"/>
      <c r="B10" s="112"/>
      <c r="C10" s="112"/>
      <c r="D10" s="112"/>
      <c r="E10" s="107">
        <v>9</v>
      </c>
      <c r="F10" s="112" t="s">
        <v>375</v>
      </c>
      <c r="G10" s="112" t="s">
        <v>381</v>
      </c>
      <c r="H10" s="93">
        <v>16.445</v>
      </c>
      <c r="J10" s="94"/>
    </row>
    <row r="11" spans="1:10" ht="15.5" x14ac:dyDescent="0.35">
      <c r="A11" s="112"/>
      <c r="B11" s="112"/>
      <c r="C11" s="112"/>
      <c r="D11" s="112"/>
      <c r="E11" s="107">
        <v>10</v>
      </c>
      <c r="F11" s="112" t="s">
        <v>493</v>
      </c>
      <c r="G11" s="112" t="s">
        <v>494</v>
      </c>
      <c r="H11" s="93">
        <v>16.491</v>
      </c>
      <c r="J11" s="94"/>
    </row>
    <row r="12" spans="1:10" ht="15.5" x14ac:dyDescent="0.35">
      <c r="A12" s="112"/>
      <c r="B12" s="112"/>
      <c r="C12" s="112"/>
      <c r="D12" s="112"/>
      <c r="E12" s="107">
        <v>11</v>
      </c>
      <c r="F12" s="112" t="s">
        <v>246</v>
      </c>
      <c r="G12" s="112" t="s">
        <v>524</v>
      </c>
      <c r="H12" s="93">
        <v>16.515999999999998</v>
      </c>
      <c r="J12" s="94"/>
    </row>
    <row r="13" spans="1:10" ht="15.5" x14ac:dyDescent="0.35">
      <c r="A13" s="112"/>
      <c r="B13" s="112"/>
      <c r="C13" s="112"/>
      <c r="D13" s="112"/>
      <c r="E13" s="107">
        <v>12</v>
      </c>
      <c r="F13" s="112" t="s">
        <v>472</v>
      </c>
      <c r="G13" s="112" t="s">
        <v>473</v>
      </c>
      <c r="H13" s="93">
        <v>16.526</v>
      </c>
      <c r="J13" s="94"/>
    </row>
    <row r="14" spans="1:10" ht="15.5" x14ac:dyDescent="0.35">
      <c r="A14" s="112"/>
      <c r="B14" s="112"/>
      <c r="C14" s="112"/>
      <c r="D14" s="112"/>
      <c r="E14" s="107">
        <v>13</v>
      </c>
      <c r="F14" s="112" t="s">
        <v>586</v>
      </c>
      <c r="G14" s="112" t="s">
        <v>587</v>
      </c>
      <c r="H14" s="93">
        <v>16.547000000000001</v>
      </c>
      <c r="J14" s="94"/>
    </row>
    <row r="15" spans="1:10" ht="15.5" x14ac:dyDescent="0.35">
      <c r="A15" s="112"/>
      <c r="B15" s="112"/>
      <c r="C15" s="112"/>
      <c r="D15" s="112"/>
      <c r="E15" s="107">
        <v>14</v>
      </c>
      <c r="F15" s="112" t="s">
        <v>375</v>
      </c>
      <c r="G15" s="112" t="s">
        <v>378</v>
      </c>
      <c r="H15" s="93">
        <v>16.847000000000001</v>
      </c>
      <c r="I15" t="s">
        <v>635</v>
      </c>
      <c r="J15" s="94">
        <v>62</v>
      </c>
    </row>
    <row r="16" spans="1:10" ht="15.5" x14ac:dyDescent="0.35">
      <c r="A16" s="112"/>
      <c r="B16" s="112"/>
      <c r="C16" s="112"/>
      <c r="D16" s="112"/>
      <c r="E16" s="107">
        <v>15</v>
      </c>
      <c r="F16" s="112" t="s">
        <v>472</v>
      </c>
      <c r="G16" s="112" t="s">
        <v>474</v>
      </c>
      <c r="H16" s="93">
        <v>16.946999999999999</v>
      </c>
      <c r="I16" t="s">
        <v>636</v>
      </c>
      <c r="J16" s="94">
        <v>42</v>
      </c>
    </row>
    <row r="17" spans="1:10" ht="15.5" x14ac:dyDescent="0.35">
      <c r="A17" s="112"/>
      <c r="B17" s="112"/>
      <c r="C17" s="112"/>
      <c r="D17" s="112"/>
      <c r="E17" s="107">
        <v>16</v>
      </c>
      <c r="F17" s="112" t="s">
        <v>320</v>
      </c>
      <c r="G17" s="112" t="s">
        <v>321</v>
      </c>
      <c r="H17" s="93">
        <v>17.068999999999999</v>
      </c>
      <c r="J17" s="94"/>
    </row>
    <row r="18" spans="1:10" ht="15.5" x14ac:dyDescent="0.35">
      <c r="A18" s="112"/>
      <c r="B18" s="112"/>
      <c r="C18" s="112"/>
      <c r="D18" s="112"/>
      <c r="E18" s="107">
        <v>17</v>
      </c>
      <c r="F18" s="112" t="s">
        <v>186</v>
      </c>
      <c r="G18" s="112" t="s">
        <v>370</v>
      </c>
      <c r="H18" s="93">
        <v>17.094999999999999</v>
      </c>
      <c r="J18" s="94"/>
    </row>
    <row r="19" spans="1:10" ht="15.5" x14ac:dyDescent="0.35">
      <c r="A19" s="112"/>
      <c r="B19" s="112"/>
      <c r="C19" s="112"/>
      <c r="D19" s="112"/>
      <c r="E19" s="107">
        <v>18</v>
      </c>
      <c r="F19" s="112" t="s">
        <v>156</v>
      </c>
      <c r="G19" s="112" t="s">
        <v>157</v>
      </c>
      <c r="H19" s="93">
        <v>17.41</v>
      </c>
      <c r="I19" t="s">
        <v>640</v>
      </c>
      <c r="J19" s="94">
        <v>47</v>
      </c>
    </row>
    <row r="20" spans="1:10" ht="15.5" x14ac:dyDescent="0.35">
      <c r="A20" s="112"/>
      <c r="B20" s="112"/>
      <c r="C20" s="112"/>
      <c r="D20" s="112"/>
      <c r="E20" s="107">
        <v>19</v>
      </c>
      <c r="F20" s="112" t="s">
        <v>530</v>
      </c>
      <c r="G20" s="112" t="s">
        <v>531</v>
      </c>
      <c r="H20" s="93">
        <v>17.486000000000001</v>
      </c>
      <c r="I20" t="s">
        <v>641</v>
      </c>
      <c r="J20" s="94">
        <v>31</v>
      </c>
    </row>
    <row r="21" spans="1:10" ht="15.5" x14ac:dyDescent="0.35">
      <c r="A21" s="112"/>
      <c r="B21" s="112"/>
      <c r="C21" s="112"/>
      <c r="D21" s="112"/>
      <c r="E21" s="107">
        <v>20</v>
      </c>
      <c r="F21" s="112" t="s">
        <v>349</v>
      </c>
      <c r="G21" s="112" t="s">
        <v>350</v>
      </c>
      <c r="H21" s="93">
        <v>17.838999999999999</v>
      </c>
      <c r="J21" s="94"/>
    </row>
    <row r="22" spans="1:10" ht="15.5" x14ac:dyDescent="0.35">
      <c r="A22" s="112"/>
      <c r="B22" s="112"/>
      <c r="C22" s="112"/>
      <c r="D22" s="112"/>
      <c r="E22" s="107">
        <v>21</v>
      </c>
      <c r="F22" s="112" t="s">
        <v>579</v>
      </c>
      <c r="G22" s="112" t="s">
        <v>580</v>
      </c>
      <c r="H22" s="93">
        <v>18.016999999999999</v>
      </c>
      <c r="J22" s="94"/>
    </row>
    <row r="23" spans="1:10" ht="15.5" x14ac:dyDescent="0.35">
      <c r="A23" s="112"/>
      <c r="B23" s="112"/>
      <c r="C23" s="112"/>
      <c r="D23" s="112"/>
      <c r="E23" s="107">
        <v>22</v>
      </c>
      <c r="F23" s="112" t="s">
        <v>329</v>
      </c>
      <c r="G23" s="112" t="s">
        <v>330</v>
      </c>
      <c r="H23" s="93">
        <v>18.146999999999998</v>
      </c>
      <c r="J23" s="94"/>
    </row>
    <row r="24" spans="1:10" ht="15.5" x14ac:dyDescent="0.35">
      <c r="A24" s="112"/>
      <c r="B24" s="112"/>
      <c r="C24" s="112"/>
      <c r="D24" s="112"/>
      <c r="E24" s="107">
        <v>23</v>
      </c>
      <c r="F24" s="112" t="s">
        <v>527</v>
      </c>
      <c r="G24" s="112" t="s">
        <v>529</v>
      </c>
      <c r="H24" s="93" t="s">
        <v>543</v>
      </c>
      <c r="J24" s="94"/>
    </row>
    <row r="25" spans="1:10" ht="15.5" x14ac:dyDescent="0.35">
      <c r="A25" s="112"/>
      <c r="B25" s="112"/>
      <c r="C25" s="112"/>
      <c r="D25" s="112"/>
      <c r="E25" s="107">
        <v>24</v>
      </c>
      <c r="F25" s="112" t="s">
        <v>440</v>
      </c>
      <c r="G25" s="112" t="s">
        <v>441</v>
      </c>
      <c r="H25" s="93" t="s">
        <v>592</v>
      </c>
      <c r="J25" s="94"/>
    </row>
    <row r="26" spans="1:10" ht="15.5" x14ac:dyDescent="0.35">
      <c r="A26" s="112"/>
      <c r="B26" s="112"/>
      <c r="C26" s="112"/>
      <c r="D26" s="112"/>
      <c r="E26" s="107">
        <v>25</v>
      </c>
      <c r="F26" s="112" t="s">
        <v>499</v>
      </c>
      <c r="G26" s="112" t="s">
        <v>500</v>
      </c>
      <c r="H26" s="93" t="s">
        <v>610</v>
      </c>
      <c r="J26" s="94"/>
    </row>
    <row r="27" spans="1:10" ht="15.5" x14ac:dyDescent="0.35">
      <c r="A27" s="112"/>
      <c r="B27" s="112"/>
      <c r="C27" s="112"/>
      <c r="D27" s="112"/>
      <c r="E27" s="107">
        <v>26</v>
      </c>
      <c r="F27" s="112" t="s">
        <v>527</v>
      </c>
      <c r="G27" s="112" t="s">
        <v>528</v>
      </c>
      <c r="H27" s="93" t="s">
        <v>613</v>
      </c>
      <c r="J27" s="94"/>
    </row>
    <row r="28" spans="1:10" ht="15.5" x14ac:dyDescent="0.35">
      <c r="A28" s="112"/>
      <c r="B28" s="112"/>
      <c r="C28" s="112"/>
      <c r="D28" s="112"/>
      <c r="E28" s="107">
        <v>27</v>
      </c>
      <c r="F28" s="112"/>
      <c r="G28" s="112"/>
      <c r="H28" s="114"/>
      <c r="I28" s="93"/>
      <c r="J28" s="94"/>
    </row>
    <row r="29" spans="1:10" ht="15.5" x14ac:dyDescent="0.35">
      <c r="A29" s="112"/>
      <c r="B29" s="112"/>
      <c r="C29" s="112"/>
      <c r="D29" s="112"/>
      <c r="E29" s="107">
        <v>28</v>
      </c>
      <c r="F29" s="112"/>
      <c r="G29" s="112"/>
      <c r="H29" s="114"/>
      <c r="I29" s="93"/>
      <c r="J29" s="94"/>
    </row>
    <row r="30" spans="1:10" ht="15.5" x14ac:dyDescent="0.35">
      <c r="A30" s="112"/>
      <c r="B30" s="112"/>
      <c r="C30" s="112"/>
      <c r="D30" s="112"/>
      <c r="E30" s="107">
        <v>29</v>
      </c>
      <c r="F30" s="112"/>
      <c r="G30" s="112"/>
      <c r="H30" s="114"/>
      <c r="I30" s="93"/>
      <c r="J30" s="94"/>
    </row>
    <row r="31" spans="1:10" ht="15.5" x14ac:dyDescent="0.35">
      <c r="A31" s="112"/>
      <c r="B31" s="112"/>
      <c r="C31" s="112"/>
      <c r="D31" s="112"/>
      <c r="E31" s="107">
        <v>30</v>
      </c>
      <c r="F31" s="112"/>
      <c r="G31" s="112"/>
      <c r="H31" s="114"/>
      <c r="I31" s="93"/>
      <c r="J31" s="94"/>
    </row>
    <row r="32" spans="1:10" ht="15.5" x14ac:dyDescent="0.35">
      <c r="A32" s="112"/>
      <c r="B32" s="112"/>
      <c r="C32" s="112"/>
      <c r="D32" s="112"/>
      <c r="E32" s="107">
        <v>31</v>
      </c>
      <c r="F32" s="112"/>
      <c r="G32" s="112"/>
      <c r="H32" s="114"/>
      <c r="I32" s="93"/>
      <c r="J32" s="94"/>
    </row>
    <row r="33" spans="1:10" ht="15.5" x14ac:dyDescent="0.35">
      <c r="A33" s="112"/>
      <c r="B33" s="112"/>
      <c r="C33" s="112"/>
      <c r="D33" s="112"/>
      <c r="E33" s="107">
        <v>32</v>
      </c>
      <c r="F33" s="112"/>
      <c r="G33" s="112"/>
      <c r="H33" s="114"/>
      <c r="I33" s="93"/>
      <c r="J33" s="94"/>
    </row>
    <row r="34" spans="1:10" ht="15.5" x14ac:dyDescent="0.35">
      <c r="A34" s="112"/>
      <c r="B34" s="112"/>
      <c r="C34" s="112"/>
      <c r="D34" s="112"/>
      <c r="E34" s="107">
        <v>33</v>
      </c>
      <c r="F34" s="112"/>
      <c r="G34" s="112"/>
      <c r="H34" s="114"/>
      <c r="I34" s="93"/>
      <c r="J34" s="94"/>
    </row>
    <row r="35" spans="1:10" ht="15.5" x14ac:dyDescent="0.35">
      <c r="A35" s="112"/>
      <c r="B35" s="112"/>
      <c r="C35" s="112"/>
      <c r="D35" s="112"/>
      <c r="E35" s="107">
        <v>34</v>
      </c>
      <c r="F35" s="112"/>
      <c r="G35" s="112"/>
      <c r="H35" s="114"/>
      <c r="I35" s="93"/>
      <c r="J35" s="94"/>
    </row>
    <row r="36" spans="1:10" ht="15.5" x14ac:dyDescent="0.35">
      <c r="A36" s="112"/>
      <c r="B36" s="112"/>
      <c r="C36" s="112"/>
      <c r="D36" s="112"/>
      <c r="E36" s="107">
        <v>35</v>
      </c>
      <c r="F36" s="112"/>
      <c r="G36" s="112"/>
      <c r="H36" s="114"/>
      <c r="I36" s="93"/>
      <c r="J36" s="94"/>
    </row>
    <row r="37" spans="1:10" ht="15.5" x14ac:dyDescent="0.35">
      <c r="A37" s="112"/>
      <c r="B37" s="112"/>
      <c r="C37" s="112"/>
      <c r="D37" s="112"/>
      <c r="E37" s="107">
        <v>36</v>
      </c>
      <c r="F37" s="112"/>
      <c r="G37" s="112"/>
      <c r="H37" s="114"/>
      <c r="I37" s="93"/>
      <c r="J37" s="94"/>
    </row>
    <row r="38" spans="1:10" ht="15.5" x14ac:dyDescent="0.35">
      <c r="A38" s="112"/>
      <c r="B38" s="112"/>
      <c r="C38" s="112"/>
      <c r="D38" s="112"/>
      <c r="E38" s="107">
        <v>37</v>
      </c>
      <c r="F38" s="112"/>
      <c r="G38" s="112"/>
      <c r="H38" s="114"/>
      <c r="I38" s="93"/>
      <c r="J38" s="94"/>
    </row>
    <row r="39" spans="1:10" ht="15.5" x14ac:dyDescent="0.35">
      <c r="A39" s="112"/>
      <c r="B39" s="112"/>
      <c r="C39" s="112"/>
      <c r="D39" s="112"/>
      <c r="E39" s="107">
        <v>38</v>
      </c>
      <c r="F39" s="112"/>
      <c r="G39" s="112"/>
      <c r="H39" s="114"/>
      <c r="I39" s="93"/>
      <c r="J39" s="94"/>
    </row>
    <row r="40" spans="1:10" ht="15.5" x14ac:dyDescent="0.35">
      <c r="A40" s="112"/>
      <c r="B40" s="112"/>
      <c r="C40" s="112"/>
      <c r="D40" s="112"/>
      <c r="E40" s="107">
        <v>39</v>
      </c>
      <c r="F40" s="112"/>
      <c r="G40" s="112"/>
      <c r="H40" s="114"/>
      <c r="I40" s="93"/>
      <c r="J40" s="94"/>
    </row>
    <row r="41" spans="1:10" ht="15.5" x14ac:dyDescent="0.35">
      <c r="A41" s="112"/>
      <c r="B41" s="112"/>
      <c r="C41" s="112"/>
      <c r="D41" s="112"/>
      <c r="E41" s="107">
        <v>40</v>
      </c>
      <c r="F41" s="112"/>
      <c r="G41" s="112"/>
      <c r="H41" s="114"/>
      <c r="I41" s="93"/>
      <c r="J41" s="94"/>
    </row>
    <row r="42" spans="1:10" ht="15.5" x14ac:dyDescent="0.35">
      <c r="A42" s="112"/>
      <c r="B42" s="112"/>
      <c r="C42" s="112"/>
      <c r="D42" s="112"/>
      <c r="E42" s="107">
        <v>41</v>
      </c>
      <c r="F42" s="112"/>
      <c r="G42" s="112"/>
      <c r="H42" s="114"/>
      <c r="I42" s="93"/>
      <c r="J42" s="94"/>
    </row>
    <row r="43" spans="1:10" ht="15.5" x14ac:dyDescent="0.35">
      <c r="A43" s="112"/>
      <c r="B43" s="112"/>
      <c r="C43" s="112"/>
      <c r="D43" s="112"/>
      <c r="E43" s="107">
        <v>42</v>
      </c>
      <c r="F43" s="112"/>
      <c r="G43" s="112"/>
      <c r="H43" s="114"/>
      <c r="I43" s="93"/>
      <c r="J43" s="94"/>
    </row>
    <row r="44" spans="1:10" ht="15.5" x14ac:dyDescent="0.35">
      <c r="A44" s="112"/>
      <c r="B44" s="112"/>
      <c r="C44" s="112"/>
      <c r="D44" s="112"/>
      <c r="E44" s="107">
        <v>43</v>
      </c>
      <c r="F44" s="112"/>
      <c r="G44" s="112"/>
      <c r="H44" s="114"/>
      <c r="I44" s="93"/>
      <c r="J44" s="94"/>
    </row>
    <row r="45" spans="1:10" ht="15.5" x14ac:dyDescent="0.35">
      <c r="A45" s="112"/>
      <c r="B45" s="112"/>
      <c r="C45" s="112"/>
      <c r="D45" s="112"/>
      <c r="E45" s="107">
        <v>44</v>
      </c>
      <c r="F45" s="112"/>
      <c r="G45" s="112"/>
      <c r="H45" s="114"/>
      <c r="I45" s="93"/>
      <c r="J45" s="94"/>
    </row>
    <row r="46" spans="1:10" ht="15.5" x14ac:dyDescent="0.35">
      <c r="A46" s="112"/>
      <c r="B46" s="112"/>
      <c r="C46" s="112"/>
      <c r="D46" s="112"/>
      <c r="E46" s="107">
        <v>45</v>
      </c>
      <c r="F46" s="112"/>
      <c r="G46" s="112"/>
      <c r="H46" s="114"/>
      <c r="I46" s="93"/>
      <c r="J46" s="94"/>
    </row>
    <row r="47" spans="1:10" ht="15.5" x14ac:dyDescent="0.35">
      <c r="A47" s="112"/>
      <c r="B47" s="112"/>
      <c r="C47" s="112"/>
      <c r="D47" s="112"/>
      <c r="E47" s="107">
        <v>46</v>
      </c>
      <c r="F47" s="112"/>
      <c r="G47" s="112"/>
      <c r="H47" s="114"/>
      <c r="I47" s="93"/>
      <c r="J47" s="94"/>
    </row>
    <row r="48" spans="1:10" ht="15.5" x14ac:dyDescent="0.35">
      <c r="A48" s="112"/>
      <c r="B48" s="112"/>
      <c r="C48" s="112"/>
      <c r="D48" s="112"/>
      <c r="E48" s="107">
        <v>47</v>
      </c>
      <c r="F48" s="112"/>
      <c r="G48" s="112"/>
      <c r="H48" s="114"/>
      <c r="I48" s="93"/>
      <c r="J48" s="94"/>
    </row>
    <row r="49" spans="1:10" ht="15.5" x14ac:dyDescent="0.35">
      <c r="A49" s="112"/>
      <c r="B49" s="112"/>
      <c r="C49" s="112"/>
      <c r="D49" s="112"/>
      <c r="E49" s="107">
        <v>48</v>
      </c>
      <c r="F49" s="112"/>
      <c r="G49" s="112"/>
      <c r="H49" s="114"/>
      <c r="I49" s="93"/>
      <c r="J49" s="94"/>
    </row>
    <row r="50" spans="1:10" ht="15.5" x14ac:dyDescent="0.35">
      <c r="A50" s="112"/>
      <c r="B50" s="112"/>
      <c r="C50" s="112"/>
      <c r="D50" s="112"/>
      <c r="E50" s="107">
        <v>49</v>
      </c>
      <c r="F50" s="112"/>
      <c r="G50" s="112"/>
      <c r="H50" s="114"/>
      <c r="I50" s="93"/>
      <c r="J50" s="94"/>
    </row>
    <row r="51" spans="1:10" ht="15.5" x14ac:dyDescent="0.35">
      <c r="A51" s="112"/>
      <c r="B51" s="112"/>
      <c r="C51" s="112"/>
      <c r="D51" s="112"/>
      <c r="E51" s="107">
        <v>50</v>
      </c>
      <c r="F51" s="112"/>
      <c r="G51" s="112"/>
      <c r="H51" s="114"/>
      <c r="I51" s="93"/>
      <c r="J51" s="94"/>
    </row>
    <row r="52" spans="1:10" ht="15.5" x14ac:dyDescent="0.35">
      <c r="A52" s="112"/>
      <c r="B52" s="112"/>
      <c r="C52" s="112"/>
      <c r="D52" s="112"/>
      <c r="E52" s="107">
        <v>51</v>
      </c>
      <c r="F52" s="112"/>
      <c r="G52" s="112"/>
      <c r="H52" s="114"/>
      <c r="I52" s="93"/>
      <c r="J52" s="94"/>
    </row>
    <row r="53" spans="1:10" ht="15.5" x14ac:dyDescent="0.35">
      <c r="A53" s="112"/>
      <c r="B53" s="112"/>
      <c r="C53" s="112"/>
      <c r="D53" s="112"/>
      <c r="E53" s="107">
        <v>52</v>
      </c>
      <c r="F53" s="112"/>
      <c r="G53" s="112"/>
      <c r="H53" s="114"/>
      <c r="I53" s="93"/>
      <c r="J53" s="94"/>
    </row>
    <row r="54" spans="1:10" ht="15.5" x14ac:dyDescent="0.35">
      <c r="A54" s="112"/>
      <c r="B54" s="112"/>
      <c r="C54" s="112"/>
      <c r="D54" s="112"/>
      <c r="E54" s="107">
        <v>53</v>
      </c>
      <c r="F54" s="112"/>
      <c r="G54" s="112"/>
      <c r="H54" s="114"/>
      <c r="I54" s="93"/>
      <c r="J54" s="94"/>
    </row>
    <row r="55" spans="1:10" ht="15.5" x14ac:dyDescent="0.35">
      <c r="A55" s="112"/>
      <c r="B55" s="112"/>
      <c r="C55" s="112"/>
      <c r="D55" s="112"/>
      <c r="E55" s="107">
        <v>54</v>
      </c>
      <c r="F55" s="112"/>
      <c r="G55" s="112"/>
      <c r="H55" s="114"/>
      <c r="I55" s="93"/>
      <c r="J55" s="94"/>
    </row>
    <row r="56" spans="1:10" ht="15.5" x14ac:dyDescent="0.35">
      <c r="A56" s="112"/>
      <c r="B56" s="112"/>
      <c r="C56" s="112"/>
      <c r="D56" s="112"/>
      <c r="E56" s="107">
        <v>55</v>
      </c>
      <c r="F56" s="112"/>
      <c r="G56" s="112"/>
      <c r="H56" s="114"/>
      <c r="I56" s="93"/>
      <c r="J56" s="94"/>
    </row>
    <row r="57" spans="1:10" ht="15.5" x14ac:dyDescent="0.35">
      <c r="A57" s="112"/>
      <c r="B57" s="112"/>
      <c r="C57" s="112"/>
      <c r="D57" s="112"/>
      <c r="E57" s="107">
        <v>56</v>
      </c>
      <c r="F57" s="112"/>
      <c r="G57" s="112"/>
      <c r="H57" s="114"/>
      <c r="I57" s="93"/>
      <c r="J57" s="94"/>
    </row>
    <row r="58" spans="1:10" ht="15.5" x14ac:dyDescent="0.35">
      <c r="A58" s="112"/>
      <c r="B58" s="112"/>
      <c r="C58" s="112"/>
      <c r="D58" s="112"/>
      <c r="E58" s="107">
        <v>57</v>
      </c>
      <c r="F58" s="112"/>
      <c r="G58" s="112"/>
      <c r="H58" s="114"/>
      <c r="I58" s="93"/>
      <c r="J58" s="94"/>
    </row>
    <row r="59" spans="1:10" ht="15.5" x14ac:dyDescent="0.35">
      <c r="A59" s="112"/>
      <c r="B59" s="112"/>
      <c r="C59" s="112"/>
      <c r="D59" s="112"/>
      <c r="E59" s="107">
        <v>58</v>
      </c>
      <c r="F59" s="112"/>
      <c r="G59" s="112"/>
      <c r="H59" s="114"/>
      <c r="I59" s="93"/>
      <c r="J59" s="94"/>
    </row>
    <row r="60" spans="1:10" ht="15.5" x14ac:dyDescent="0.35">
      <c r="A60" s="112"/>
      <c r="B60" s="112"/>
      <c r="C60" s="112"/>
      <c r="D60" s="112"/>
      <c r="E60" s="107">
        <v>59</v>
      </c>
      <c r="F60" s="112"/>
      <c r="G60" s="112"/>
      <c r="H60" s="114"/>
      <c r="I60" s="93"/>
      <c r="J60" s="94"/>
    </row>
    <row r="61" spans="1:10" ht="15.5" x14ac:dyDescent="0.35">
      <c r="A61" s="112"/>
      <c r="B61" s="112"/>
      <c r="C61" s="112"/>
      <c r="D61" s="112"/>
      <c r="E61" s="107">
        <v>60</v>
      </c>
      <c r="F61" s="112"/>
      <c r="G61" s="112"/>
      <c r="H61" s="114"/>
      <c r="I61" s="93"/>
      <c r="J61" s="94"/>
    </row>
    <row r="62" spans="1:10" ht="15.5" x14ac:dyDescent="0.35">
      <c r="A62" s="112"/>
      <c r="B62" s="112"/>
      <c r="C62" s="112"/>
      <c r="D62" s="112"/>
      <c r="E62" s="107">
        <v>61</v>
      </c>
      <c r="F62" s="112"/>
      <c r="G62" s="112"/>
      <c r="H62" s="114"/>
      <c r="I62" s="93"/>
      <c r="J62" s="94"/>
    </row>
    <row r="63" spans="1:10" ht="15.5" x14ac:dyDescent="0.35">
      <c r="A63" s="112"/>
      <c r="B63" s="112"/>
      <c r="C63" s="112"/>
      <c r="D63" s="112"/>
      <c r="E63" s="107">
        <v>62</v>
      </c>
      <c r="F63" s="112"/>
      <c r="G63" s="112"/>
      <c r="H63" s="114"/>
      <c r="I63" s="93"/>
      <c r="J63" s="94"/>
    </row>
    <row r="64" spans="1:10" ht="15.5" x14ac:dyDescent="0.35">
      <c r="A64" s="112"/>
      <c r="B64" s="112"/>
      <c r="C64" s="112"/>
      <c r="D64" s="112"/>
      <c r="E64" s="107">
        <v>63</v>
      </c>
      <c r="F64" s="112"/>
      <c r="G64" s="112"/>
      <c r="H64" s="114"/>
      <c r="I64" s="93"/>
      <c r="J64" s="94"/>
    </row>
    <row r="65" spans="1:10" ht="15.5" x14ac:dyDescent="0.35">
      <c r="A65" s="112"/>
      <c r="B65" s="112"/>
      <c r="C65" s="112"/>
      <c r="D65" s="112"/>
      <c r="E65" s="107">
        <v>64</v>
      </c>
      <c r="F65" s="112"/>
      <c r="G65" s="112"/>
      <c r="H65" s="114"/>
      <c r="I65" s="93"/>
      <c r="J65" s="94"/>
    </row>
    <row r="66" spans="1:10" ht="15.5" x14ac:dyDescent="0.35">
      <c r="A66" s="112"/>
      <c r="B66" s="112"/>
      <c r="C66" s="112"/>
      <c r="D66" s="112"/>
      <c r="E66" s="107">
        <v>65</v>
      </c>
      <c r="F66" s="112"/>
      <c r="G66" s="112"/>
      <c r="H66" s="114"/>
      <c r="I66" s="93"/>
      <c r="J66" s="94"/>
    </row>
    <row r="67" spans="1:10" ht="15.5" x14ac:dyDescent="0.35">
      <c r="A67" s="112"/>
      <c r="B67" s="112"/>
      <c r="C67" s="112"/>
      <c r="D67" s="112"/>
      <c r="E67" s="107">
        <v>66</v>
      </c>
      <c r="F67" s="112"/>
      <c r="G67" s="112"/>
      <c r="H67" s="114"/>
      <c r="I67" s="93"/>
      <c r="J67" s="94"/>
    </row>
    <row r="68" spans="1:10" ht="15.5" x14ac:dyDescent="0.35">
      <c r="A68" s="112"/>
      <c r="B68" s="112"/>
      <c r="C68" s="112"/>
      <c r="D68" s="112"/>
      <c r="E68" s="107">
        <v>67</v>
      </c>
      <c r="F68" s="112"/>
      <c r="G68" s="112"/>
      <c r="H68" s="114"/>
      <c r="I68" s="93"/>
      <c r="J68" s="94"/>
    </row>
    <row r="69" spans="1:10" ht="15.5" x14ac:dyDescent="0.35">
      <c r="A69" s="112"/>
      <c r="B69" s="112"/>
      <c r="C69" s="112"/>
      <c r="D69" s="112"/>
      <c r="E69" s="107">
        <v>68</v>
      </c>
      <c r="F69" s="112"/>
      <c r="G69" s="112"/>
      <c r="H69" s="114"/>
      <c r="I69" s="93"/>
      <c r="J69" s="94"/>
    </row>
    <row r="70" spans="1:10" ht="15.5" x14ac:dyDescent="0.35">
      <c r="A70" s="112"/>
      <c r="B70" s="112"/>
      <c r="C70" s="112"/>
      <c r="D70" s="112"/>
      <c r="E70" s="107">
        <v>69</v>
      </c>
      <c r="F70" s="112"/>
      <c r="G70" s="112"/>
      <c r="H70" s="114"/>
      <c r="I70" s="93"/>
      <c r="J70" s="94"/>
    </row>
    <row r="71" spans="1:10" ht="15.5" x14ac:dyDescent="0.35">
      <c r="A71" s="112"/>
      <c r="B71" s="112"/>
      <c r="C71" s="112"/>
      <c r="D71" s="112"/>
      <c r="E71" s="107">
        <v>70</v>
      </c>
      <c r="F71" s="112"/>
      <c r="G71" s="112"/>
      <c r="H71" s="114"/>
      <c r="I71" s="93"/>
      <c r="J71" s="94"/>
    </row>
    <row r="72" spans="1:10" ht="15.5" x14ac:dyDescent="0.35">
      <c r="A72" s="112"/>
      <c r="B72" s="112"/>
      <c r="C72" s="112"/>
      <c r="D72" s="112"/>
      <c r="E72" s="107">
        <v>71</v>
      </c>
      <c r="F72" s="112"/>
      <c r="G72" s="112"/>
      <c r="H72" s="114"/>
      <c r="I72" s="93"/>
      <c r="J72" s="94"/>
    </row>
    <row r="73" spans="1:10" ht="15.5" x14ac:dyDescent="0.35">
      <c r="A73" s="112"/>
      <c r="B73" s="112"/>
      <c r="C73" s="112"/>
      <c r="D73" s="112"/>
      <c r="E73" s="107">
        <v>72</v>
      </c>
      <c r="F73" s="112"/>
      <c r="G73" s="112"/>
      <c r="H73" s="114"/>
      <c r="I73" s="93"/>
      <c r="J73" s="94"/>
    </row>
    <row r="74" spans="1:10" ht="15.5" x14ac:dyDescent="0.35">
      <c r="A74" s="112"/>
      <c r="B74" s="112"/>
      <c r="C74" s="112"/>
      <c r="D74" s="112"/>
      <c r="E74" s="107">
        <v>73</v>
      </c>
      <c r="F74" s="112"/>
      <c r="G74" s="112"/>
      <c r="H74" s="114"/>
      <c r="I74" s="93"/>
      <c r="J74" s="94"/>
    </row>
    <row r="75" spans="1:10" ht="15.5" x14ac:dyDescent="0.35">
      <c r="A75" s="112"/>
      <c r="B75" s="112"/>
      <c r="C75" s="112"/>
      <c r="D75" s="112"/>
      <c r="E75" s="107">
        <v>74</v>
      </c>
      <c r="F75" s="112"/>
      <c r="G75" s="112"/>
      <c r="H75" s="114"/>
      <c r="I75" s="93"/>
      <c r="J75" s="94"/>
    </row>
    <row r="76" spans="1:10" ht="15.5" x14ac:dyDescent="0.35">
      <c r="A76" s="112"/>
      <c r="B76" s="112"/>
      <c r="C76" s="112"/>
      <c r="D76" s="112"/>
      <c r="E76" s="107">
        <v>75</v>
      </c>
      <c r="F76" s="112"/>
      <c r="G76" s="112"/>
      <c r="H76" s="114"/>
      <c r="I76" s="93"/>
      <c r="J76" s="94"/>
    </row>
    <row r="77" spans="1:10" ht="15.5" x14ac:dyDescent="0.35">
      <c r="A77" s="112"/>
      <c r="B77" s="112"/>
      <c r="C77" s="112"/>
      <c r="D77" s="112"/>
      <c r="E77" s="107">
        <v>76</v>
      </c>
      <c r="F77" s="112"/>
      <c r="G77" s="112"/>
      <c r="H77" s="114"/>
      <c r="I77" s="93"/>
      <c r="J77" s="94"/>
    </row>
    <row r="78" spans="1:10" ht="15.5" x14ac:dyDescent="0.35">
      <c r="A78" s="112"/>
      <c r="B78" s="112"/>
      <c r="C78" s="112"/>
      <c r="D78" s="112"/>
      <c r="E78" s="107">
        <v>77</v>
      </c>
      <c r="F78" s="112"/>
      <c r="G78" s="112"/>
      <c r="H78" s="114"/>
      <c r="I78" s="93"/>
      <c r="J78" s="94"/>
    </row>
    <row r="79" spans="1:10" ht="15.5" x14ac:dyDescent="0.35">
      <c r="A79" s="112"/>
      <c r="B79" s="112"/>
      <c r="C79" s="112"/>
      <c r="D79" s="112"/>
      <c r="E79" s="107">
        <v>78</v>
      </c>
      <c r="F79" s="112"/>
      <c r="G79" s="112"/>
      <c r="H79" s="114"/>
      <c r="I79" s="93"/>
      <c r="J79" s="94"/>
    </row>
    <row r="80" spans="1:10" ht="15.5" x14ac:dyDescent="0.35">
      <c r="A80" s="112"/>
      <c r="B80" s="112"/>
      <c r="C80" s="112"/>
      <c r="D80" s="112"/>
      <c r="E80" s="107">
        <v>79</v>
      </c>
      <c r="F80" s="112"/>
      <c r="G80" s="112"/>
      <c r="H80" s="114"/>
      <c r="I80" s="93"/>
      <c r="J80" s="94"/>
    </row>
    <row r="81" spans="1:10" ht="15.5" x14ac:dyDescent="0.35">
      <c r="A81" s="112"/>
      <c r="B81" s="112"/>
      <c r="C81" s="112"/>
      <c r="D81" s="112"/>
      <c r="E81" s="107">
        <v>80</v>
      </c>
      <c r="F81" s="112"/>
      <c r="G81" s="112"/>
      <c r="H81" s="114"/>
      <c r="I81" s="93"/>
      <c r="J81" s="94"/>
    </row>
    <row r="82" spans="1:10" ht="15.5" x14ac:dyDescent="0.35">
      <c r="A82" s="112"/>
      <c r="B82" s="112"/>
      <c r="C82" s="112"/>
      <c r="D82" s="112"/>
      <c r="E82" s="107">
        <v>81</v>
      </c>
      <c r="F82" s="112"/>
      <c r="G82" s="112"/>
      <c r="H82" s="114"/>
      <c r="I82" s="93"/>
      <c r="J82" s="94"/>
    </row>
    <row r="83" spans="1:10" ht="15.5" x14ac:dyDescent="0.35">
      <c r="A83" s="112"/>
      <c r="B83" s="112"/>
      <c r="C83" s="112"/>
      <c r="D83" s="112"/>
      <c r="E83" s="107">
        <v>82</v>
      </c>
      <c r="F83" s="112"/>
      <c r="G83" s="112"/>
      <c r="H83" s="114"/>
      <c r="I83" s="93"/>
      <c r="J83" s="94"/>
    </row>
    <row r="84" spans="1:10" ht="15.5" x14ac:dyDescent="0.35">
      <c r="A84" s="112"/>
      <c r="B84" s="112"/>
      <c r="C84" s="112"/>
      <c r="D84" s="112"/>
      <c r="E84" s="107">
        <v>83</v>
      </c>
      <c r="F84" s="112"/>
      <c r="G84" s="112"/>
      <c r="H84" s="114"/>
      <c r="I84" s="93"/>
      <c r="J84" s="94"/>
    </row>
    <row r="85" spans="1:10" ht="15.5" x14ac:dyDescent="0.35">
      <c r="A85" s="112"/>
      <c r="B85" s="112"/>
      <c r="C85" s="112"/>
      <c r="D85" s="112"/>
      <c r="E85" s="107">
        <v>84</v>
      </c>
      <c r="F85" s="112"/>
      <c r="G85" s="112"/>
      <c r="H85" s="114"/>
      <c r="I85" s="93"/>
      <c r="J85" s="94"/>
    </row>
    <row r="86" spans="1:10" ht="15.5" x14ac:dyDescent="0.35">
      <c r="A86" s="112"/>
      <c r="B86" s="112"/>
      <c r="C86" s="112"/>
      <c r="D86" s="112"/>
      <c r="E86" s="107">
        <v>85</v>
      </c>
      <c r="F86" s="112"/>
      <c r="G86" s="112"/>
      <c r="H86" s="114"/>
      <c r="I86" s="93"/>
      <c r="J86" s="94"/>
    </row>
    <row r="87" spans="1:10" ht="15.5" x14ac:dyDescent="0.35">
      <c r="A87" s="112"/>
      <c r="B87" s="112"/>
      <c r="C87" s="112"/>
      <c r="D87" s="112"/>
      <c r="E87" s="107">
        <v>86</v>
      </c>
      <c r="F87" s="112"/>
      <c r="G87" s="112"/>
      <c r="H87" s="114"/>
      <c r="I87" s="93"/>
      <c r="J87" s="94"/>
    </row>
    <row r="88" spans="1:10" ht="15.5" x14ac:dyDescent="0.35">
      <c r="A88" s="112"/>
      <c r="B88" s="112"/>
      <c r="C88" s="112"/>
      <c r="D88" s="112"/>
      <c r="E88" s="107">
        <v>87</v>
      </c>
      <c r="F88" s="112"/>
      <c r="G88" s="112"/>
      <c r="H88" s="114"/>
      <c r="I88" s="93"/>
      <c r="J88" s="94"/>
    </row>
    <row r="89" spans="1:10" ht="15.5" x14ac:dyDescent="0.35">
      <c r="A89" s="112"/>
      <c r="B89" s="112"/>
      <c r="C89" s="112"/>
      <c r="D89" s="112"/>
      <c r="E89" s="107">
        <v>88</v>
      </c>
      <c r="F89" s="112"/>
      <c r="G89" s="112"/>
      <c r="H89" s="114"/>
      <c r="I89" s="93"/>
      <c r="J89" s="94"/>
    </row>
    <row r="90" spans="1:10" ht="15.5" x14ac:dyDescent="0.35">
      <c r="A90" s="112"/>
      <c r="B90" s="112"/>
      <c r="C90" s="112"/>
      <c r="D90" s="112"/>
      <c r="E90" s="107">
        <v>89</v>
      </c>
      <c r="F90" s="112"/>
      <c r="G90" s="112"/>
      <c r="H90" s="114"/>
      <c r="I90" s="93"/>
      <c r="J90" s="94"/>
    </row>
    <row r="91" spans="1:10" ht="15.5" x14ac:dyDescent="0.35">
      <c r="A91" s="112"/>
      <c r="B91" s="112"/>
      <c r="C91" s="112"/>
      <c r="D91" s="112"/>
      <c r="E91" s="107">
        <v>90</v>
      </c>
      <c r="F91" s="112"/>
      <c r="G91" s="112"/>
      <c r="H91" s="114"/>
      <c r="I91" s="93"/>
      <c r="J91" s="94"/>
    </row>
    <row r="92" spans="1:10" ht="15.5" x14ac:dyDescent="0.35">
      <c r="A92" s="112"/>
      <c r="B92" s="112"/>
      <c r="C92" s="112"/>
      <c r="D92" s="112"/>
      <c r="E92" s="107">
        <v>91</v>
      </c>
      <c r="F92" s="112"/>
      <c r="G92" s="112"/>
      <c r="H92" s="114"/>
      <c r="I92" s="93"/>
      <c r="J92" s="94"/>
    </row>
    <row r="93" spans="1:10" ht="15.5" x14ac:dyDescent="0.35">
      <c r="A93" s="112"/>
      <c r="B93" s="112"/>
      <c r="C93" s="112"/>
      <c r="D93" s="112"/>
      <c r="E93" s="107">
        <v>92</v>
      </c>
      <c r="F93" s="112"/>
      <c r="G93" s="112"/>
      <c r="H93" s="114"/>
      <c r="I93" s="93"/>
      <c r="J93" s="94"/>
    </row>
    <row r="94" spans="1:10" ht="15.5" x14ac:dyDescent="0.35">
      <c r="A94" s="112"/>
      <c r="B94" s="112"/>
      <c r="C94" s="112"/>
      <c r="D94" s="112"/>
      <c r="E94" s="107">
        <v>93</v>
      </c>
      <c r="F94" s="112"/>
      <c r="G94" s="112"/>
      <c r="H94" s="114"/>
      <c r="I94" s="93"/>
      <c r="J94" s="94"/>
    </row>
    <row r="95" spans="1:10" ht="15.5" x14ac:dyDescent="0.35">
      <c r="A95" s="112"/>
      <c r="B95" s="112"/>
      <c r="C95" s="112"/>
      <c r="D95" s="112"/>
      <c r="E95" s="107">
        <v>94</v>
      </c>
      <c r="F95" s="112"/>
      <c r="G95" s="112"/>
      <c r="H95" s="114"/>
      <c r="I95" s="93"/>
      <c r="J95" s="94"/>
    </row>
    <row r="96" spans="1:10" ht="15.5" x14ac:dyDescent="0.35">
      <c r="A96" s="112"/>
      <c r="B96" s="112"/>
      <c r="C96" s="112"/>
      <c r="D96" s="112"/>
      <c r="E96" s="107">
        <v>95</v>
      </c>
      <c r="F96" s="112"/>
      <c r="G96" s="112"/>
      <c r="H96" s="114"/>
      <c r="I96" s="93"/>
      <c r="J96" s="94"/>
    </row>
    <row r="97" spans="1:10" ht="15.5" x14ac:dyDescent="0.35">
      <c r="A97" s="112"/>
      <c r="B97" s="112"/>
      <c r="C97" s="112"/>
      <c r="D97" s="112"/>
      <c r="E97" s="107">
        <v>96</v>
      </c>
      <c r="F97" s="112"/>
      <c r="G97" s="112"/>
      <c r="H97" s="114"/>
      <c r="I97" s="93"/>
      <c r="J97" s="94"/>
    </row>
    <row r="98" spans="1:10" ht="15.5" x14ac:dyDescent="0.35">
      <c r="A98" s="112"/>
      <c r="B98" s="112"/>
      <c r="C98" s="112"/>
      <c r="D98" s="112"/>
      <c r="E98" s="107">
        <v>97</v>
      </c>
      <c r="F98" s="112"/>
      <c r="G98" s="112"/>
      <c r="H98" s="114"/>
      <c r="I98" s="93"/>
      <c r="J98" s="94"/>
    </row>
    <row r="99" spans="1:10" ht="15.5" x14ac:dyDescent="0.35">
      <c r="A99" s="112"/>
      <c r="B99" s="112"/>
      <c r="C99" s="112"/>
      <c r="D99" s="112"/>
      <c r="E99" s="107">
        <v>98</v>
      </c>
      <c r="F99" s="112"/>
      <c r="G99" s="112"/>
      <c r="H99" s="114"/>
      <c r="I99" s="93"/>
      <c r="J99" s="94"/>
    </row>
    <row r="100" spans="1:10" ht="15.5" x14ac:dyDescent="0.35">
      <c r="A100" s="112"/>
      <c r="B100" s="112"/>
      <c r="C100" s="112"/>
      <c r="D100" s="112"/>
      <c r="E100" s="107">
        <v>99</v>
      </c>
      <c r="F100" s="112"/>
      <c r="G100" s="112"/>
      <c r="H100" s="114"/>
      <c r="I100" s="93"/>
      <c r="J100" s="94"/>
    </row>
    <row r="101" spans="1:10" ht="15.5" x14ac:dyDescent="0.35">
      <c r="A101" s="112"/>
      <c r="B101" s="112"/>
      <c r="C101" s="112"/>
      <c r="D101" s="112"/>
      <c r="E101" s="107">
        <v>100</v>
      </c>
      <c r="F101" s="112"/>
      <c r="G101" s="112"/>
      <c r="H101" s="114"/>
      <c r="I101" s="93"/>
      <c r="J101" s="94"/>
    </row>
    <row r="102" spans="1:10" ht="15.5" x14ac:dyDescent="0.35">
      <c r="A102" s="112"/>
      <c r="B102" s="112"/>
      <c r="C102" s="112"/>
      <c r="D102" s="112"/>
      <c r="E102" s="107">
        <v>101</v>
      </c>
      <c r="F102" s="112"/>
      <c r="G102" s="112"/>
      <c r="H102" s="114"/>
      <c r="I102" s="93"/>
      <c r="J102" s="94"/>
    </row>
    <row r="103" spans="1:10" ht="15.5" x14ac:dyDescent="0.35">
      <c r="A103" s="112"/>
      <c r="B103" s="112"/>
      <c r="C103" s="112"/>
      <c r="D103" s="112"/>
      <c r="E103" s="107">
        <v>102</v>
      </c>
      <c r="F103" s="112"/>
      <c r="G103" s="112"/>
      <c r="H103" s="114"/>
      <c r="I103" s="93"/>
      <c r="J103" s="94"/>
    </row>
    <row r="104" spans="1:10" ht="15.5" x14ac:dyDescent="0.35">
      <c r="A104" s="112"/>
      <c r="B104" s="112"/>
      <c r="C104" s="112"/>
      <c r="D104" s="112"/>
      <c r="E104" s="107">
        <v>103</v>
      </c>
      <c r="F104" s="112"/>
      <c r="G104" s="112"/>
      <c r="H104" s="114"/>
      <c r="I104" s="93"/>
      <c r="J104" s="94"/>
    </row>
    <row r="105" spans="1:10" ht="15.5" x14ac:dyDescent="0.35">
      <c r="A105" s="112"/>
      <c r="B105" s="112"/>
      <c r="C105" s="112"/>
      <c r="D105" s="112"/>
      <c r="E105" s="107">
        <v>104</v>
      </c>
      <c r="F105" s="112"/>
      <c r="G105" s="112"/>
      <c r="H105" s="114"/>
      <c r="I105" s="93"/>
      <c r="J105" s="94"/>
    </row>
    <row r="106" spans="1:10" ht="15.5" x14ac:dyDescent="0.35">
      <c r="A106" s="112"/>
      <c r="B106" s="112"/>
      <c r="C106" s="112"/>
      <c r="D106" s="112"/>
      <c r="E106" s="107">
        <v>105</v>
      </c>
      <c r="F106" s="112"/>
      <c r="G106" s="112"/>
      <c r="H106" s="114"/>
      <c r="I106" s="93"/>
      <c r="J106" s="94"/>
    </row>
    <row r="107" spans="1:10" ht="15.5" x14ac:dyDescent="0.35">
      <c r="A107" s="112"/>
      <c r="B107" s="112"/>
      <c r="C107" s="112"/>
      <c r="D107" s="112"/>
      <c r="E107" s="107">
        <v>106</v>
      </c>
      <c r="F107" s="112"/>
      <c r="G107" s="112"/>
      <c r="H107" s="114"/>
      <c r="I107" s="93"/>
      <c r="J107" s="94"/>
    </row>
    <row r="108" spans="1:10" ht="15.5" x14ac:dyDescent="0.35">
      <c r="A108" s="112"/>
      <c r="B108" s="112"/>
      <c r="C108" s="112"/>
      <c r="D108" s="112"/>
      <c r="E108" s="107">
        <v>107</v>
      </c>
      <c r="F108" s="112"/>
      <c r="G108" s="112"/>
      <c r="H108" s="114"/>
      <c r="I108" s="93"/>
      <c r="J108" s="94"/>
    </row>
    <row r="109" spans="1:10" ht="15.5" x14ac:dyDescent="0.35">
      <c r="A109" s="112"/>
      <c r="B109" s="112"/>
      <c r="C109" s="112"/>
      <c r="D109" s="112"/>
      <c r="E109" s="107">
        <v>108</v>
      </c>
      <c r="F109" s="112"/>
      <c r="G109" s="112"/>
      <c r="H109" s="114"/>
      <c r="I109" s="93"/>
      <c r="J109" s="94"/>
    </row>
    <row r="110" spans="1:10" ht="15.5" x14ac:dyDescent="0.35">
      <c r="A110" s="112"/>
      <c r="B110" s="112"/>
      <c r="C110" s="112"/>
      <c r="D110" s="112"/>
      <c r="E110" s="107">
        <v>109</v>
      </c>
      <c r="F110" s="112"/>
      <c r="G110" s="112"/>
      <c r="H110" s="114"/>
      <c r="I110" s="93"/>
      <c r="J110" s="94"/>
    </row>
    <row r="111" spans="1:10" ht="15.5" x14ac:dyDescent="0.35">
      <c r="A111" s="112"/>
      <c r="B111" s="112"/>
      <c r="C111" s="112"/>
      <c r="D111" s="112"/>
      <c r="E111" s="107">
        <v>110</v>
      </c>
      <c r="F111" s="112"/>
      <c r="G111" s="112"/>
      <c r="H111" s="114"/>
      <c r="I111" s="93"/>
      <c r="J111" s="94"/>
    </row>
    <row r="112" spans="1:10" ht="15.5" x14ac:dyDescent="0.35">
      <c r="A112" s="112"/>
      <c r="B112" s="112"/>
      <c r="C112" s="112"/>
      <c r="D112" s="112"/>
      <c r="E112" s="107">
        <v>111</v>
      </c>
      <c r="F112" s="112"/>
      <c r="G112" s="112"/>
      <c r="H112" s="114"/>
      <c r="I112" s="93"/>
      <c r="J112" s="94"/>
    </row>
    <row r="113" spans="1:10" ht="15.5" x14ac:dyDescent="0.35">
      <c r="A113" s="112"/>
      <c r="B113" s="112"/>
      <c r="C113" s="112"/>
      <c r="D113" s="112"/>
      <c r="E113" s="107">
        <v>112</v>
      </c>
      <c r="F113" s="112"/>
      <c r="G113" s="112"/>
      <c r="H113" s="114"/>
      <c r="I113" s="93"/>
      <c r="J113" s="94"/>
    </row>
    <row r="114" spans="1:10" ht="15.5" x14ac:dyDescent="0.35">
      <c r="A114" s="112"/>
      <c r="B114" s="112"/>
      <c r="C114" s="112"/>
      <c r="D114" s="112"/>
      <c r="E114" s="107">
        <v>113</v>
      </c>
      <c r="F114" s="112"/>
      <c r="G114" s="112"/>
      <c r="H114" s="114"/>
      <c r="I114" s="93"/>
      <c r="J114" s="94"/>
    </row>
    <row r="115" spans="1:10" ht="15.5" x14ac:dyDescent="0.35">
      <c r="A115" s="112"/>
      <c r="B115" s="112"/>
      <c r="C115" s="112"/>
      <c r="D115" s="112"/>
      <c r="E115" s="107">
        <v>114</v>
      </c>
      <c r="F115" s="112"/>
      <c r="G115" s="112"/>
      <c r="H115" s="114"/>
      <c r="I115" s="93"/>
      <c r="J115" s="94"/>
    </row>
    <row r="116" spans="1:10" ht="15.5" x14ac:dyDescent="0.35">
      <c r="A116" s="112"/>
      <c r="B116" s="112"/>
      <c r="C116" s="112"/>
      <c r="D116" s="112"/>
      <c r="E116" s="107">
        <v>115</v>
      </c>
      <c r="F116" s="112"/>
      <c r="G116" s="112"/>
      <c r="H116" s="114"/>
      <c r="I116" s="93"/>
      <c r="J116" s="94"/>
    </row>
    <row r="117" spans="1:10" ht="15.5" x14ac:dyDescent="0.35">
      <c r="A117" s="112"/>
      <c r="B117" s="112"/>
      <c r="C117" s="112"/>
      <c r="D117" s="112"/>
      <c r="E117" s="107">
        <v>116</v>
      </c>
      <c r="F117" s="112"/>
      <c r="G117" s="112"/>
      <c r="H117" s="114"/>
      <c r="I117" s="93"/>
      <c r="J117" s="94"/>
    </row>
    <row r="118" spans="1:10" ht="15.5" x14ac:dyDescent="0.35">
      <c r="A118" s="112"/>
      <c r="B118" s="112"/>
      <c r="C118" s="112"/>
      <c r="D118" s="112"/>
      <c r="E118" s="107">
        <v>117</v>
      </c>
      <c r="F118" s="112"/>
      <c r="G118" s="112"/>
      <c r="H118" s="114"/>
      <c r="I118" s="93"/>
      <c r="J118" s="94"/>
    </row>
    <row r="119" spans="1:10" ht="15.5" x14ac:dyDescent="0.35">
      <c r="A119" s="112"/>
      <c r="B119" s="112"/>
      <c r="C119" s="112"/>
      <c r="D119" s="112"/>
      <c r="E119" s="107">
        <v>118</v>
      </c>
      <c r="F119" s="112"/>
      <c r="G119" s="112"/>
      <c r="H119" s="114"/>
      <c r="I119" s="93"/>
      <c r="J119" s="94"/>
    </row>
    <row r="120" spans="1:10" ht="15.5" x14ac:dyDescent="0.35">
      <c r="A120" s="112"/>
      <c r="B120" s="112"/>
      <c r="C120" s="112"/>
      <c r="D120" s="112"/>
      <c r="E120" s="107">
        <v>119</v>
      </c>
      <c r="F120" s="112"/>
      <c r="G120" s="112"/>
      <c r="H120" s="114"/>
      <c r="I120" s="93"/>
      <c r="J120" s="94"/>
    </row>
    <row r="121" spans="1:10" ht="15.5" x14ac:dyDescent="0.35">
      <c r="A121" s="112"/>
      <c r="B121" s="112"/>
      <c r="C121" s="112"/>
      <c r="D121" s="112"/>
      <c r="E121" s="107">
        <v>120</v>
      </c>
      <c r="F121" s="112"/>
      <c r="G121" s="112"/>
      <c r="H121" s="114"/>
      <c r="I121" s="93"/>
      <c r="J121" s="94"/>
    </row>
    <row r="122" spans="1:10" ht="15.5" x14ac:dyDescent="0.35">
      <c r="A122" s="112"/>
      <c r="B122" s="112"/>
      <c r="C122" s="112"/>
      <c r="D122" s="112"/>
      <c r="E122" s="107">
        <v>121</v>
      </c>
      <c r="F122" s="112"/>
      <c r="G122" s="112"/>
      <c r="H122" s="114"/>
      <c r="I122" s="93"/>
      <c r="J122" s="94"/>
    </row>
    <row r="123" spans="1:10" ht="15.5" x14ac:dyDescent="0.35">
      <c r="A123" s="112"/>
      <c r="B123" s="112"/>
      <c r="C123" s="112"/>
      <c r="D123" s="112"/>
      <c r="E123" s="107">
        <v>122</v>
      </c>
      <c r="F123" s="112"/>
      <c r="G123" s="112"/>
      <c r="H123" s="114"/>
      <c r="I123" s="93"/>
      <c r="J123" s="94"/>
    </row>
    <row r="124" spans="1:10" ht="15.5" x14ac:dyDescent="0.35">
      <c r="A124" s="112"/>
      <c r="B124" s="112"/>
      <c r="C124" s="112"/>
      <c r="D124" s="112"/>
      <c r="E124" s="107">
        <v>123</v>
      </c>
      <c r="F124" s="112"/>
      <c r="G124" s="112"/>
      <c r="H124" s="114"/>
      <c r="I124" s="93"/>
      <c r="J124" s="94"/>
    </row>
    <row r="125" spans="1:10" ht="15.5" x14ac:dyDescent="0.35">
      <c r="A125" s="112"/>
      <c r="B125" s="112"/>
      <c r="C125" s="112"/>
      <c r="D125" s="112"/>
      <c r="E125" s="107">
        <v>124</v>
      </c>
      <c r="F125" s="112"/>
      <c r="G125" s="112"/>
      <c r="H125" s="114"/>
      <c r="I125" s="93"/>
      <c r="J125" s="94"/>
    </row>
    <row r="126" spans="1:10" ht="15.5" x14ac:dyDescent="0.35">
      <c r="A126" s="112"/>
      <c r="B126" s="112"/>
      <c r="C126" s="112"/>
      <c r="D126" s="112"/>
      <c r="E126" s="107">
        <v>125</v>
      </c>
      <c r="F126" s="112"/>
      <c r="G126" s="112"/>
      <c r="H126" s="114"/>
      <c r="I126" s="93"/>
      <c r="J126" s="94"/>
    </row>
    <row r="127" spans="1:10" ht="15.5" x14ac:dyDescent="0.35">
      <c r="A127" s="112"/>
      <c r="B127" s="112"/>
      <c r="C127" s="112"/>
      <c r="D127" s="112"/>
      <c r="E127" s="107">
        <v>126</v>
      </c>
      <c r="F127" s="112"/>
      <c r="G127" s="112"/>
      <c r="H127" s="114"/>
      <c r="I127" s="93"/>
      <c r="J127" s="94"/>
    </row>
    <row r="128" spans="1:10" ht="15.5" x14ac:dyDescent="0.35">
      <c r="A128" s="112"/>
      <c r="B128" s="112"/>
      <c r="C128" s="112"/>
      <c r="D128" s="112"/>
      <c r="E128" s="107">
        <v>127</v>
      </c>
      <c r="F128" s="112"/>
      <c r="G128" s="112"/>
      <c r="H128" s="114"/>
      <c r="I128" s="93"/>
      <c r="J128" s="94"/>
    </row>
    <row r="129" spans="1:10" ht="15.5" x14ac:dyDescent="0.35">
      <c r="A129" s="112"/>
      <c r="B129" s="112"/>
      <c r="C129" s="112"/>
      <c r="D129" s="112"/>
      <c r="E129" s="107">
        <v>128</v>
      </c>
      <c r="F129" s="112"/>
      <c r="G129" s="112"/>
      <c r="H129" s="114"/>
      <c r="I129" s="93"/>
      <c r="J129" s="94"/>
    </row>
    <row r="130" spans="1:10" ht="15.5" x14ac:dyDescent="0.35">
      <c r="A130" s="112"/>
      <c r="B130" s="112"/>
      <c r="C130" s="112"/>
      <c r="D130" s="112"/>
      <c r="E130" s="107">
        <v>129</v>
      </c>
      <c r="F130" s="112"/>
      <c r="G130" s="112"/>
      <c r="H130" s="114"/>
      <c r="I130" s="93"/>
      <c r="J130" s="94"/>
    </row>
    <row r="131" spans="1:10" ht="15.5" x14ac:dyDescent="0.35">
      <c r="A131" s="112"/>
      <c r="B131" s="112"/>
      <c r="C131" s="112"/>
      <c r="D131" s="112"/>
      <c r="E131" s="107">
        <v>130</v>
      </c>
      <c r="F131" s="112"/>
      <c r="G131" s="112"/>
      <c r="H131" s="114"/>
      <c r="I131" s="93"/>
      <c r="J131" s="94"/>
    </row>
    <row r="132" spans="1:10" ht="15.5" x14ac:dyDescent="0.35">
      <c r="A132" s="112"/>
      <c r="B132" s="112"/>
      <c r="C132" s="112"/>
      <c r="D132" s="112"/>
      <c r="E132" s="107">
        <v>131</v>
      </c>
      <c r="F132" s="112"/>
      <c r="G132" s="112"/>
      <c r="H132" s="114"/>
      <c r="I132" s="93"/>
      <c r="J132" s="94"/>
    </row>
    <row r="133" spans="1:10" ht="15.5" x14ac:dyDescent="0.35">
      <c r="A133" s="112"/>
      <c r="B133" s="112"/>
      <c r="C133" s="112"/>
      <c r="D133" s="112"/>
      <c r="E133" s="107">
        <v>132</v>
      </c>
      <c r="F133" s="112"/>
      <c r="G133" s="112"/>
      <c r="H133" s="114"/>
      <c r="I133" s="93"/>
      <c r="J133" s="94"/>
    </row>
    <row r="134" spans="1:10" ht="15.5" x14ac:dyDescent="0.35">
      <c r="A134" s="112"/>
      <c r="B134" s="112"/>
      <c r="C134" s="112"/>
      <c r="D134" s="112"/>
      <c r="E134" s="107">
        <v>133</v>
      </c>
      <c r="F134" s="112"/>
      <c r="G134" s="112"/>
      <c r="H134" s="114"/>
      <c r="I134" s="93"/>
      <c r="J134" s="94"/>
    </row>
    <row r="135" spans="1:10" ht="15.5" x14ac:dyDescent="0.35">
      <c r="A135" s="112"/>
      <c r="B135" s="112"/>
      <c r="C135" s="112"/>
      <c r="D135" s="112"/>
      <c r="E135" s="107">
        <v>134</v>
      </c>
      <c r="F135" s="112"/>
      <c r="G135" s="112"/>
      <c r="H135" s="114"/>
      <c r="I135" s="93"/>
      <c r="J135" s="94"/>
    </row>
    <row r="136" spans="1:10" ht="15.5" x14ac:dyDescent="0.35">
      <c r="A136" s="112"/>
      <c r="B136" s="112"/>
      <c r="C136" s="112"/>
      <c r="D136" s="112"/>
      <c r="E136" s="107">
        <v>135</v>
      </c>
      <c r="F136" s="112"/>
      <c r="G136" s="112"/>
      <c r="H136" s="114"/>
      <c r="I136" s="93"/>
      <c r="J136" s="94"/>
    </row>
    <row r="137" spans="1:10" ht="15.5" x14ac:dyDescent="0.35">
      <c r="A137" s="112"/>
      <c r="B137" s="112"/>
      <c r="C137" s="112"/>
      <c r="D137" s="112"/>
      <c r="E137" s="107">
        <v>136</v>
      </c>
      <c r="F137" s="112"/>
      <c r="G137" s="112"/>
      <c r="H137" s="114"/>
      <c r="I137" s="93"/>
      <c r="J137" s="94"/>
    </row>
    <row r="138" spans="1:10" ht="15.5" x14ac:dyDescent="0.35">
      <c r="A138" s="112"/>
      <c r="B138" s="112"/>
      <c r="C138" s="112"/>
      <c r="D138" s="112"/>
      <c r="E138" s="107">
        <v>137</v>
      </c>
      <c r="F138" s="112"/>
      <c r="G138" s="112"/>
      <c r="H138" s="114"/>
      <c r="I138" s="93"/>
      <c r="J138" s="94"/>
    </row>
    <row r="139" spans="1:10" ht="15.5" x14ac:dyDescent="0.35">
      <c r="A139" s="112"/>
      <c r="B139" s="112"/>
      <c r="C139" s="112"/>
      <c r="D139" s="112"/>
      <c r="E139" s="107">
        <v>138</v>
      </c>
      <c r="F139" s="112"/>
      <c r="G139" s="112"/>
      <c r="H139" s="114"/>
      <c r="I139" s="93"/>
      <c r="J139" s="94"/>
    </row>
    <row r="140" spans="1:10" ht="15.5" x14ac:dyDescent="0.35">
      <c r="A140" s="112"/>
      <c r="B140" s="112"/>
      <c r="C140" s="112"/>
      <c r="D140" s="112"/>
      <c r="E140" s="107">
        <v>139</v>
      </c>
      <c r="F140" s="112"/>
      <c r="G140" s="112"/>
      <c r="H140" s="114"/>
      <c r="I140" s="93"/>
      <c r="J140" s="94"/>
    </row>
    <row r="141" spans="1:10" ht="15.5" x14ac:dyDescent="0.35">
      <c r="A141" s="112"/>
      <c r="B141" s="112"/>
      <c r="C141" s="112"/>
      <c r="D141" s="112"/>
      <c r="E141" s="107">
        <v>140</v>
      </c>
      <c r="F141" s="112"/>
      <c r="G141" s="112"/>
      <c r="H141" s="114"/>
      <c r="I141" s="93"/>
      <c r="J141" s="94"/>
    </row>
    <row r="142" spans="1:10" ht="15.5" x14ac:dyDescent="0.35">
      <c r="A142" s="112"/>
      <c r="B142" s="112"/>
      <c r="C142" s="112"/>
      <c r="D142" s="112"/>
      <c r="E142" s="107">
        <v>141</v>
      </c>
      <c r="F142" s="112"/>
      <c r="G142" s="112"/>
      <c r="H142" s="114"/>
      <c r="I142" s="93"/>
      <c r="J142" s="94"/>
    </row>
    <row r="143" spans="1:10" ht="15.5" x14ac:dyDescent="0.35">
      <c r="A143" s="112"/>
      <c r="B143" s="112"/>
      <c r="C143" s="112"/>
      <c r="D143" s="112"/>
      <c r="E143" s="107">
        <v>142</v>
      </c>
      <c r="F143" s="112"/>
      <c r="G143" s="112"/>
      <c r="H143" s="114"/>
      <c r="I143" s="93"/>
      <c r="J143" s="94"/>
    </row>
    <row r="144" spans="1:10" ht="15.5" x14ac:dyDescent="0.35">
      <c r="A144" s="112"/>
      <c r="B144" s="112"/>
      <c r="C144" s="112"/>
      <c r="D144" s="112"/>
      <c r="E144" s="107">
        <v>143</v>
      </c>
      <c r="F144" s="112"/>
      <c r="G144" s="112"/>
      <c r="H144" s="114"/>
      <c r="I144" s="93"/>
      <c r="J144" s="94"/>
    </row>
    <row r="145" spans="1:10" ht="15.5" x14ac:dyDescent="0.35">
      <c r="A145" s="112"/>
      <c r="B145" s="112"/>
      <c r="C145" s="112"/>
      <c r="D145" s="112"/>
      <c r="E145" s="107">
        <v>144</v>
      </c>
      <c r="F145" s="112"/>
      <c r="G145" s="112"/>
      <c r="H145" s="114"/>
      <c r="I145" s="93"/>
      <c r="J145" s="94"/>
    </row>
    <row r="146" spans="1:10" ht="15.5" x14ac:dyDescent="0.35">
      <c r="A146" s="112"/>
      <c r="B146" s="112"/>
      <c r="C146" s="112"/>
      <c r="D146" s="112"/>
      <c r="E146" s="107">
        <v>145</v>
      </c>
      <c r="F146" s="112"/>
      <c r="G146" s="112"/>
      <c r="H146" s="114"/>
      <c r="I146" s="93"/>
      <c r="J146" s="94"/>
    </row>
    <row r="147" spans="1:10" ht="15.5" x14ac:dyDescent="0.35">
      <c r="A147" s="112"/>
      <c r="B147" s="112"/>
      <c r="C147" s="112"/>
      <c r="D147" s="112"/>
      <c r="E147" s="107">
        <v>146</v>
      </c>
      <c r="F147" s="112"/>
      <c r="G147" s="112"/>
      <c r="H147" s="114"/>
      <c r="I147" s="93"/>
      <c r="J147" s="94"/>
    </row>
    <row r="148" spans="1:10" ht="15.5" x14ac:dyDescent="0.35">
      <c r="A148" s="112"/>
      <c r="B148" s="112"/>
      <c r="C148" s="112"/>
      <c r="D148" s="112"/>
      <c r="E148" s="107">
        <v>147</v>
      </c>
      <c r="F148" s="112"/>
      <c r="G148" s="112"/>
      <c r="H148" s="114"/>
      <c r="I148" s="93"/>
      <c r="J148" s="94"/>
    </row>
    <row r="149" spans="1:10" ht="15.5" x14ac:dyDescent="0.35">
      <c r="A149" s="112"/>
      <c r="B149" s="112"/>
      <c r="C149" s="112"/>
      <c r="D149" s="112"/>
      <c r="E149" s="107">
        <v>148</v>
      </c>
      <c r="F149" s="112"/>
      <c r="G149" s="112"/>
      <c r="H149" s="114"/>
      <c r="I149" s="93"/>
      <c r="J149" s="94"/>
    </row>
    <row r="150" spans="1:10" ht="15.5" x14ac:dyDescent="0.35">
      <c r="A150" s="112"/>
      <c r="B150" s="112"/>
      <c r="C150" s="112"/>
      <c r="D150" s="112"/>
      <c r="E150" s="107">
        <v>149</v>
      </c>
      <c r="F150" s="112"/>
      <c r="G150" s="112"/>
      <c r="H150" s="114"/>
      <c r="I150" s="93"/>
      <c r="J150" s="94"/>
    </row>
    <row r="151" spans="1:10" ht="15.5" x14ac:dyDescent="0.35">
      <c r="A151" s="112"/>
      <c r="B151" s="112"/>
      <c r="C151" s="112"/>
      <c r="D151" s="112"/>
      <c r="E151" s="107">
        <v>150</v>
      </c>
      <c r="F151" s="112"/>
      <c r="G151" s="112"/>
      <c r="H151" s="114"/>
      <c r="I151" s="93"/>
      <c r="J151" s="94"/>
    </row>
    <row r="152" spans="1:10" ht="15.5" x14ac:dyDescent="0.35">
      <c r="A152" s="112"/>
      <c r="B152" s="112"/>
      <c r="C152" s="112"/>
      <c r="D152" s="112"/>
      <c r="E152" s="107">
        <v>151</v>
      </c>
      <c r="F152" s="112"/>
      <c r="G152" s="112"/>
      <c r="H152" s="114"/>
      <c r="I152" s="93"/>
      <c r="J152" s="94"/>
    </row>
    <row r="153" spans="1:10" ht="15.5" x14ac:dyDescent="0.35">
      <c r="A153" s="112"/>
      <c r="B153" s="112"/>
      <c r="C153" s="112"/>
      <c r="D153" s="112"/>
      <c r="E153" s="107">
        <v>152</v>
      </c>
      <c r="F153" s="112"/>
      <c r="G153" s="112"/>
      <c r="H153" s="114"/>
      <c r="I153" s="93"/>
      <c r="J153" s="94"/>
    </row>
    <row r="154" spans="1:10" ht="15.5" x14ac:dyDescent="0.35">
      <c r="A154" s="112"/>
      <c r="B154" s="112"/>
      <c r="C154" s="112"/>
      <c r="D154" s="112"/>
      <c r="E154" s="107">
        <v>153</v>
      </c>
      <c r="F154" s="112"/>
      <c r="G154" s="112"/>
      <c r="H154" s="114"/>
      <c r="I154" s="93"/>
      <c r="J154" s="94"/>
    </row>
    <row r="155" spans="1:10" ht="15.5" x14ac:dyDescent="0.35">
      <c r="A155" s="112"/>
      <c r="B155" s="112"/>
      <c r="C155" s="112"/>
      <c r="D155" s="112"/>
      <c r="E155" s="107">
        <v>154</v>
      </c>
      <c r="F155" s="112"/>
      <c r="G155" s="112"/>
      <c r="H155" s="114"/>
      <c r="I155" s="93"/>
      <c r="J155" s="94"/>
    </row>
    <row r="156" spans="1:10" ht="15.5" x14ac:dyDescent="0.35">
      <c r="A156" s="112"/>
      <c r="B156" s="112"/>
      <c r="C156" s="112"/>
      <c r="D156" s="112"/>
      <c r="E156" s="107">
        <v>155</v>
      </c>
      <c r="F156" s="112"/>
      <c r="G156" s="112"/>
      <c r="H156" s="114"/>
      <c r="I156" s="93"/>
      <c r="J156" s="94"/>
    </row>
    <row r="157" spans="1:10" ht="15.5" x14ac:dyDescent="0.35">
      <c r="A157" s="112"/>
      <c r="B157" s="112"/>
      <c r="C157" s="112"/>
      <c r="D157" s="112"/>
      <c r="E157" s="107">
        <v>156</v>
      </c>
      <c r="F157" s="112"/>
      <c r="G157" s="112"/>
      <c r="H157" s="114"/>
      <c r="I157" s="93"/>
      <c r="J157" s="94"/>
    </row>
    <row r="158" spans="1:10" ht="15.5" x14ac:dyDescent="0.35">
      <c r="A158" s="112"/>
      <c r="B158" s="112"/>
      <c r="C158" s="112"/>
      <c r="D158" s="112"/>
      <c r="E158" s="107">
        <v>157</v>
      </c>
      <c r="F158" s="112"/>
      <c r="G158" s="112"/>
      <c r="H158" s="114"/>
      <c r="I158" s="93"/>
      <c r="J158" s="94"/>
    </row>
    <row r="159" spans="1:10" ht="15.5" x14ac:dyDescent="0.35">
      <c r="A159" s="112"/>
      <c r="B159" s="112"/>
      <c r="C159" s="112"/>
      <c r="D159" s="112"/>
      <c r="E159" s="107">
        <v>158</v>
      </c>
      <c r="F159" s="112"/>
      <c r="G159" s="112"/>
      <c r="H159" s="114"/>
      <c r="I159" s="93"/>
      <c r="J159" s="94"/>
    </row>
    <row r="160" spans="1:10" ht="15.5" x14ac:dyDescent="0.35">
      <c r="A160" s="112"/>
      <c r="B160" s="112"/>
      <c r="C160" s="112"/>
      <c r="D160" s="112"/>
      <c r="E160" s="107">
        <v>159</v>
      </c>
      <c r="F160" s="112"/>
      <c r="G160" s="112"/>
      <c r="H160" s="114"/>
      <c r="I160" s="93"/>
      <c r="J160" s="94"/>
    </row>
    <row r="161" spans="1:10" ht="15.5" x14ac:dyDescent="0.35">
      <c r="A161" s="112"/>
      <c r="B161" s="112"/>
      <c r="C161" s="112"/>
      <c r="D161" s="112"/>
      <c r="E161" s="107">
        <v>160</v>
      </c>
      <c r="F161" s="112"/>
      <c r="G161" s="112"/>
      <c r="H161" s="114"/>
      <c r="I161" s="93"/>
      <c r="J161" s="94"/>
    </row>
    <row r="162" spans="1:10" ht="15.5" x14ac:dyDescent="0.35">
      <c r="A162" s="112"/>
      <c r="B162" s="112"/>
      <c r="C162" s="112"/>
      <c r="D162" s="112"/>
      <c r="E162" s="107">
        <v>161</v>
      </c>
      <c r="F162" s="112"/>
      <c r="G162" s="112"/>
      <c r="H162" s="114"/>
      <c r="I162" s="93"/>
      <c r="J162" s="94"/>
    </row>
    <row r="163" spans="1:10" ht="15.5" x14ac:dyDescent="0.35">
      <c r="A163" s="112"/>
      <c r="B163" s="112"/>
      <c r="C163" s="112"/>
      <c r="D163" s="112"/>
      <c r="E163" s="107">
        <v>162</v>
      </c>
      <c r="F163" s="112"/>
      <c r="G163" s="112"/>
      <c r="H163" s="114"/>
      <c r="I163" s="93"/>
      <c r="J163" s="94"/>
    </row>
    <row r="164" spans="1:10" ht="15.5" x14ac:dyDescent="0.35">
      <c r="A164" s="112"/>
      <c r="B164" s="112"/>
      <c r="C164" s="112"/>
      <c r="D164" s="112"/>
      <c r="E164" s="107">
        <v>163</v>
      </c>
      <c r="F164" s="112"/>
      <c r="G164" s="112"/>
      <c r="H164" s="114"/>
      <c r="I164" s="93"/>
      <c r="J164" s="94"/>
    </row>
    <row r="165" spans="1:10" ht="15.5" x14ac:dyDescent="0.35">
      <c r="A165" s="112"/>
      <c r="B165" s="112"/>
      <c r="C165" s="112"/>
      <c r="D165" s="112"/>
      <c r="E165" s="107">
        <v>164</v>
      </c>
      <c r="F165" s="112"/>
      <c r="G165" s="112"/>
      <c r="H165" s="114"/>
      <c r="I165" s="93"/>
      <c r="J165" s="94"/>
    </row>
    <row r="166" spans="1:10" ht="15.5" x14ac:dyDescent="0.35">
      <c r="A166" s="112"/>
      <c r="B166" s="112"/>
      <c r="C166" s="112"/>
      <c r="D166" s="112"/>
      <c r="E166" s="107">
        <v>165</v>
      </c>
      <c r="F166" s="112"/>
      <c r="G166" s="112"/>
      <c r="H166" s="114"/>
      <c r="I166" s="93"/>
      <c r="J166" s="94"/>
    </row>
    <row r="167" spans="1:10" ht="15.5" x14ac:dyDescent="0.35">
      <c r="A167" s="112"/>
      <c r="B167" s="112"/>
      <c r="C167" s="112"/>
      <c r="D167" s="112"/>
      <c r="E167" s="107">
        <v>166</v>
      </c>
      <c r="F167" s="112"/>
      <c r="G167" s="112"/>
      <c r="H167" s="114"/>
      <c r="I167" s="93"/>
      <c r="J167" s="94"/>
    </row>
    <row r="168" spans="1:10" ht="15.5" x14ac:dyDescent="0.35">
      <c r="A168" s="112"/>
      <c r="B168" s="112"/>
      <c r="C168" s="112"/>
      <c r="D168" s="112"/>
      <c r="E168" s="107">
        <v>167</v>
      </c>
      <c r="F168" s="112"/>
      <c r="G168" s="112"/>
      <c r="H168" s="114"/>
      <c r="I168" s="93"/>
      <c r="J168" s="94"/>
    </row>
    <row r="169" spans="1:10" ht="15.5" x14ac:dyDescent="0.35">
      <c r="A169" s="112"/>
      <c r="B169" s="112"/>
      <c r="C169" s="112"/>
      <c r="D169" s="112"/>
      <c r="E169" s="107">
        <v>168</v>
      </c>
      <c r="F169" s="112"/>
      <c r="G169" s="112"/>
      <c r="H169" s="114"/>
      <c r="I169" s="93"/>
      <c r="J169" s="94"/>
    </row>
    <row r="170" spans="1:10" ht="15.5" x14ac:dyDescent="0.35">
      <c r="A170" s="112"/>
      <c r="B170" s="112"/>
      <c r="C170" s="112"/>
      <c r="D170" s="112"/>
      <c r="E170" s="107">
        <v>169</v>
      </c>
      <c r="F170" s="112"/>
      <c r="G170" s="112"/>
      <c r="H170" s="114"/>
      <c r="I170" s="93"/>
      <c r="J170" s="94"/>
    </row>
    <row r="171" spans="1:10" ht="15.5" x14ac:dyDescent="0.35">
      <c r="A171" s="112"/>
      <c r="B171" s="112"/>
      <c r="C171" s="112"/>
      <c r="D171" s="112"/>
      <c r="E171" s="107">
        <v>170</v>
      </c>
      <c r="F171" s="112"/>
      <c r="G171" s="112"/>
      <c r="H171" s="114"/>
      <c r="I171" s="93"/>
      <c r="J171" s="94"/>
    </row>
    <row r="172" spans="1:10" ht="15.5" x14ac:dyDescent="0.35">
      <c r="A172" s="112"/>
      <c r="B172" s="112"/>
      <c r="C172" s="112"/>
      <c r="D172" s="112"/>
      <c r="E172" s="107">
        <v>171</v>
      </c>
      <c r="F172" s="112"/>
      <c r="G172" s="112"/>
      <c r="H172" s="114"/>
      <c r="I172" s="93"/>
      <c r="J172" s="94"/>
    </row>
    <row r="173" spans="1:10" ht="15.5" x14ac:dyDescent="0.35">
      <c r="A173" s="112"/>
      <c r="B173" s="112"/>
      <c r="C173" s="112"/>
      <c r="D173" s="112"/>
      <c r="E173" s="107">
        <v>172</v>
      </c>
      <c r="F173" s="112"/>
      <c r="G173" s="112"/>
      <c r="H173" s="114"/>
      <c r="I173" s="93"/>
      <c r="J173" s="94"/>
    </row>
    <row r="174" spans="1:10" ht="15.5" x14ac:dyDescent="0.35">
      <c r="A174" s="112"/>
      <c r="B174" s="112"/>
      <c r="C174" s="112"/>
      <c r="D174" s="112"/>
      <c r="E174" s="107">
        <v>173</v>
      </c>
      <c r="F174" s="112"/>
      <c r="G174" s="112"/>
      <c r="H174" s="114"/>
      <c r="I174" s="93"/>
      <c r="J174" s="94"/>
    </row>
    <row r="175" spans="1:10" ht="15.5" x14ac:dyDescent="0.35">
      <c r="A175" s="112"/>
      <c r="B175" s="112"/>
      <c r="C175" s="112"/>
      <c r="D175" s="112"/>
      <c r="E175" s="107">
        <v>174</v>
      </c>
      <c r="F175" s="112"/>
      <c r="G175" s="112"/>
      <c r="H175" s="114"/>
      <c r="I175" s="93"/>
      <c r="J175" s="94"/>
    </row>
    <row r="176" spans="1:10" ht="15.5" x14ac:dyDescent="0.35">
      <c r="A176" s="112"/>
      <c r="B176" s="112"/>
      <c r="C176" s="112"/>
      <c r="D176" s="112"/>
      <c r="E176" s="107">
        <v>175</v>
      </c>
      <c r="F176" s="112"/>
      <c r="G176" s="112"/>
      <c r="H176" s="114"/>
      <c r="I176" s="93"/>
      <c r="J176" s="94"/>
    </row>
    <row r="177" spans="1:10" ht="15.5" x14ac:dyDescent="0.35">
      <c r="A177" s="112"/>
      <c r="B177" s="112"/>
      <c r="C177" s="112"/>
      <c r="D177" s="112"/>
      <c r="E177" s="107">
        <v>176</v>
      </c>
      <c r="F177" s="112"/>
      <c r="G177" s="112"/>
      <c r="H177" s="114"/>
      <c r="I177" s="93"/>
      <c r="J177" s="94"/>
    </row>
    <row r="178" spans="1:10" ht="15.5" x14ac:dyDescent="0.35">
      <c r="A178" s="112"/>
      <c r="B178" s="112"/>
      <c r="C178" s="112"/>
      <c r="D178" s="112"/>
      <c r="E178" s="107">
        <v>177</v>
      </c>
      <c r="F178" s="112"/>
      <c r="G178" s="112"/>
      <c r="H178" s="114"/>
      <c r="I178" s="93"/>
      <c r="J178" s="94"/>
    </row>
    <row r="179" spans="1:10" ht="15.5" x14ac:dyDescent="0.35">
      <c r="A179" s="112"/>
      <c r="B179" s="112"/>
      <c r="C179" s="112"/>
      <c r="D179" s="112"/>
      <c r="E179" s="107">
        <v>178</v>
      </c>
      <c r="F179" s="112"/>
      <c r="G179" s="112"/>
      <c r="H179" s="114"/>
      <c r="I179" s="93"/>
      <c r="J179" s="94"/>
    </row>
    <row r="180" spans="1:10" ht="15.5" x14ac:dyDescent="0.35">
      <c r="A180" s="112"/>
      <c r="B180" s="112"/>
      <c r="C180" s="112"/>
      <c r="D180" s="112"/>
      <c r="E180" s="107">
        <v>179</v>
      </c>
      <c r="F180" s="112"/>
      <c r="G180" s="112"/>
      <c r="H180" s="114"/>
      <c r="I180" s="93"/>
      <c r="J180" s="94"/>
    </row>
    <row r="181" spans="1:10" ht="15.5" x14ac:dyDescent="0.35">
      <c r="A181" s="112"/>
      <c r="B181" s="112"/>
      <c r="C181" s="112"/>
      <c r="D181" s="112"/>
      <c r="E181" s="107">
        <v>180</v>
      </c>
      <c r="F181" s="112"/>
      <c r="G181" s="112"/>
      <c r="H181" s="114"/>
      <c r="I181" s="93"/>
      <c r="J181" s="94"/>
    </row>
    <row r="182" spans="1:10" ht="15.5" x14ac:dyDescent="0.35">
      <c r="A182" s="112"/>
      <c r="B182" s="112"/>
      <c r="C182" s="112"/>
      <c r="D182" s="112"/>
      <c r="E182" s="107">
        <v>181</v>
      </c>
      <c r="F182" s="112"/>
      <c r="G182" s="112"/>
      <c r="H182" s="114"/>
      <c r="I182" s="93"/>
      <c r="J182" s="94"/>
    </row>
    <row r="183" spans="1:10" ht="15.5" x14ac:dyDescent="0.35">
      <c r="A183" s="112"/>
      <c r="B183" s="112"/>
      <c r="C183" s="112"/>
      <c r="D183" s="112"/>
      <c r="E183" s="107">
        <v>182</v>
      </c>
      <c r="F183" s="112"/>
      <c r="G183" s="112"/>
      <c r="H183" s="114"/>
      <c r="I183" s="93"/>
      <c r="J183" s="94"/>
    </row>
    <row r="184" spans="1:10" ht="15.5" x14ac:dyDescent="0.35">
      <c r="A184" s="112"/>
      <c r="B184" s="112"/>
      <c r="C184" s="112"/>
      <c r="D184" s="112"/>
      <c r="E184" s="107">
        <v>183</v>
      </c>
      <c r="F184" s="112"/>
      <c r="G184" s="112"/>
      <c r="H184" s="114"/>
      <c r="I184" s="93"/>
      <c r="J184" s="94"/>
    </row>
    <row r="185" spans="1:10" ht="15.5" x14ac:dyDescent="0.35">
      <c r="A185" s="112"/>
      <c r="B185" s="112"/>
      <c r="C185" s="112"/>
      <c r="D185" s="112"/>
      <c r="E185" s="107">
        <v>184</v>
      </c>
      <c r="F185" s="112"/>
      <c r="G185" s="112"/>
      <c r="H185" s="114"/>
      <c r="I185" s="93"/>
      <c r="J185" s="94"/>
    </row>
    <row r="186" spans="1:10" ht="15.5" x14ac:dyDescent="0.35">
      <c r="A186" s="112"/>
      <c r="B186" s="112"/>
      <c r="C186" s="112"/>
      <c r="D186" s="112"/>
      <c r="E186" s="107">
        <v>185</v>
      </c>
      <c r="F186" s="112"/>
      <c r="G186" s="112"/>
      <c r="H186" s="114"/>
      <c r="I186" s="93"/>
      <c r="J186" s="94"/>
    </row>
    <row r="187" spans="1:10" ht="15.5" x14ac:dyDescent="0.35">
      <c r="A187" s="112"/>
      <c r="B187" s="112"/>
      <c r="C187" s="112"/>
      <c r="D187" s="112"/>
      <c r="E187" s="107">
        <v>186</v>
      </c>
      <c r="F187" s="112"/>
      <c r="G187" s="112"/>
      <c r="H187" s="114"/>
      <c r="I187" s="93"/>
      <c r="J187" s="94"/>
    </row>
    <row r="188" spans="1:10" ht="15.5" x14ac:dyDescent="0.35">
      <c r="A188" s="112"/>
      <c r="B188" s="112"/>
      <c r="C188" s="112"/>
      <c r="D188" s="112"/>
      <c r="E188" s="107">
        <v>187</v>
      </c>
      <c r="F188" s="112"/>
      <c r="G188" s="112"/>
      <c r="H188" s="114"/>
      <c r="I188" s="93"/>
      <c r="J188" s="94"/>
    </row>
    <row r="189" spans="1:10" ht="15.5" x14ac:dyDescent="0.35">
      <c r="A189" s="112"/>
      <c r="B189" s="112"/>
      <c r="C189" s="112"/>
      <c r="D189" s="112"/>
      <c r="E189" s="107">
        <v>188</v>
      </c>
      <c r="F189" s="112"/>
      <c r="G189" s="112"/>
      <c r="H189" s="114"/>
      <c r="I189" s="93"/>
      <c r="J189" s="94"/>
    </row>
    <row r="190" spans="1:10" ht="15.5" x14ac:dyDescent="0.35">
      <c r="A190" s="112"/>
      <c r="B190" s="112"/>
      <c r="C190" s="112"/>
      <c r="D190" s="112"/>
      <c r="E190" s="107">
        <v>189</v>
      </c>
      <c r="F190" s="112"/>
      <c r="G190" s="112"/>
      <c r="H190" s="114"/>
      <c r="I190" s="93"/>
      <c r="J190" s="94"/>
    </row>
    <row r="191" spans="1:10" ht="15.5" x14ac:dyDescent="0.35">
      <c r="A191" s="112"/>
      <c r="B191" s="112"/>
      <c r="C191" s="112"/>
      <c r="D191" s="112"/>
      <c r="E191" s="107">
        <v>190</v>
      </c>
      <c r="F191" s="112"/>
      <c r="G191" s="112"/>
      <c r="H191" s="114"/>
      <c r="I191" s="93"/>
      <c r="J191" s="94"/>
    </row>
    <row r="192" spans="1:10" ht="15.5" x14ac:dyDescent="0.35">
      <c r="A192" s="112"/>
      <c r="B192" s="112"/>
      <c r="C192" s="112"/>
      <c r="D192" s="112"/>
      <c r="E192" s="107">
        <v>191</v>
      </c>
      <c r="F192" s="112"/>
      <c r="G192" s="112"/>
      <c r="H192" s="114"/>
      <c r="I192" s="93"/>
      <c r="J192" s="94"/>
    </row>
    <row r="193" spans="1:10" ht="15.5" x14ac:dyDescent="0.35">
      <c r="A193" s="112"/>
      <c r="B193" s="112"/>
      <c r="C193" s="112"/>
      <c r="D193" s="112"/>
      <c r="E193" s="107">
        <v>192</v>
      </c>
      <c r="F193" s="112"/>
      <c r="G193" s="112"/>
      <c r="H193" s="114"/>
      <c r="I193" s="93"/>
      <c r="J193" s="94"/>
    </row>
    <row r="194" spans="1:10" ht="15.5" x14ac:dyDescent="0.35">
      <c r="A194" s="112"/>
      <c r="B194" s="112"/>
      <c r="C194" s="112"/>
      <c r="D194" s="112"/>
      <c r="E194" s="107">
        <v>193</v>
      </c>
      <c r="F194" s="112"/>
      <c r="G194" s="112"/>
      <c r="H194" s="114"/>
      <c r="I194" s="93"/>
      <c r="J194" s="94"/>
    </row>
    <row r="195" spans="1:10" ht="15.5" x14ac:dyDescent="0.35">
      <c r="A195" s="112"/>
      <c r="B195" s="112"/>
      <c r="C195" s="112"/>
      <c r="D195" s="112"/>
      <c r="E195" s="107">
        <v>194</v>
      </c>
      <c r="F195" s="112"/>
      <c r="G195" s="112"/>
      <c r="H195" s="114"/>
      <c r="I195" s="93"/>
      <c r="J195" s="94"/>
    </row>
    <row r="196" spans="1:10" ht="15.5" x14ac:dyDescent="0.35">
      <c r="A196" s="112"/>
      <c r="B196" s="112"/>
      <c r="C196" s="112"/>
      <c r="D196" s="112"/>
      <c r="E196" s="107">
        <v>195</v>
      </c>
      <c r="F196" s="112"/>
      <c r="G196" s="112"/>
      <c r="H196" s="114"/>
      <c r="I196" s="93"/>
      <c r="J196" s="94"/>
    </row>
    <row r="197" spans="1:10" ht="15.5" x14ac:dyDescent="0.35">
      <c r="A197" s="112"/>
      <c r="B197" s="112"/>
      <c r="C197" s="112"/>
      <c r="D197" s="112"/>
      <c r="E197" s="107">
        <v>196</v>
      </c>
      <c r="F197" s="112"/>
      <c r="G197" s="112"/>
      <c r="H197" s="114"/>
      <c r="I197" s="93"/>
      <c r="J197" s="94"/>
    </row>
    <row r="198" spans="1:10" ht="15.5" x14ac:dyDescent="0.35">
      <c r="A198" s="112"/>
      <c r="B198" s="112"/>
      <c r="C198" s="112"/>
      <c r="D198" s="112"/>
      <c r="E198" s="107">
        <v>197</v>
      </c>
      <c r="F198" s="112"/>
      <c r="G198" s="112"/>
      <c r="H198" s="114"/>
      <c r="I198" s="93"/>
      <c r="J198" s="94"/>
    </row>
    <row r="199" spans="1:10" ht="15.5" x14ac:dyDescent="0.35">
      <c r="A199" s="112"/>
      <c r="B199" s="112"/>
      <c r="C199" s="112"/>
      <c r="D199" s="112"/>
      <c r="E199" s="107">
        <v>198</v>
      </c>
      <c r="F199" s="112"/>
      <c r="G199" s="112"/>
      <c r="H199" s="114"/>
      <c r="I199" s="93"/>
      <c r="J199" s="94"/>
    </row>
    <row r="200" spans="1:10" ht="15.5" x14ac:dyDescent="0.35">
      <c r="A200" s="112"/>
      <c r="B200" s="112"/>
      <c r="C200" s="112"/>
      <c r="D200" s="112"/>
      <c r="E200" s="107">
        <v>199</v>
      </c>
      <c r="F200" s="112"/>
      <c r="G200" s="112"/>
      <c r="H200" s="114"/>
      <c r="I200" s="93"/>
      <c r="J200" s="94"/>
    </row>
    <row r="201" spans="1:10" ht="15.5" x14ac:dyDescent="0.35">
      <c r="A201" s="112"/>
      <c r="B201" s="112"/>
      <c r="C201" s="112"/>
      <c r="D201" s="112"/>
      <c r="E201" s="107">
        <v>200</v>
      </c>
      <c r="F201" s="112"/>
      <c r="G201" s="112"/>
      <c r="H201" s="114"/>
      <c r="I201" s="93"/>
      <c r="J201" s="94"/>
    </row>
    <row r="202" spans="1:10" ht="15.5" x14ac:dyDescent="0.35">
      <c r="A202" s="112"/>
      <c r="B202" s="112"/>
      <c r="C202" s="112"/>
      <c r="D202" s="112"/>
      <c r="E202" s="107">
        <v>201</v>
      </c>
      <c r="F202" s="112"/>
      <c r="G202" s="112"/>
      <c r="H202" s="114"/>
      <c r="I202" s="93"/>
      <c r="J202" s="94"/>
    </row>
    <row r="203" spans="1:10" ht="15.5" x14ac:dyDescent="0.35">
      <c r="A203" s="112"/>
      <c r="B203" s="112"/>
      <c r="C203" s="112"/>
      <c r="D203" s="112"/>
      <c r="E203" s="107">
        <v>202</v>
      </c>
      <c r="F203" s="112"/>
      <c r="G203" s="112"/>
      <c r="H203" s="114"/>
      <c r="I203" s="93"/>
      <c r="J203" s="94"/>
    </row>
    <row r="204" spans="1:10" ht="15.5" x14ac:dyDescent="0.35">
      <c r="A204" s="112"/>
      <c r="B204" s="112"/>
      <c r="C204" s="112"/>
      <c r="D204" s="112"/>
      <c r="E204" s="107">
        <v>203</v>
      </c>
      <c r="F204" s="112"/>
      <c r="G204" s="112"/>
      <c r="H204" s="114"/>
      <c r="I204" s="93"/>
      <c r="J204" s="94"/>
    </row>
    <row r="205" spans="1:10" ht="15.5" x14ac:dyDescent="0.35">
      <c r="A205" s="112"/>
      <c r="B205" s="112"/>
      <c r="C205" s="112"/>
      <c r="D205" s="112"/>
      <c r="E205" s="107">
        <v>204</v>
      </c>
      <c r="F205" s="112"/>
      <c r="G205" s="112"/>
      <c r="H205" s="114"/>
      <c r="I205" s="93"/>
      <c r="J205" s="94"/>
    </row>
    <row r="206" spans="1:10" ht="15.5" x14ac:dyDescent="0.35">
      <c r="A206" s="112"/>
      <c r="B206" s="112"/>
      <c r="C206" s="112"/>
      <c r="D206" s="112"/>
      <c r="E206" s="107">
        <v>205</v>
      </c>
      <c r="F206" s="112"/>
      <c r="G206" s="112"/>
      <c r="H206" s="114"/>
      <c r="I206" s="93"/>
      <c r="J206" s="94"/>
    </row>
    <row r="207" spans="1:10" ht="15.5" x14ac:dyDescent="0.35">
      <c r="A207" s="112"/>
      <c r="B207" s="112"/>
      <c r="C207" s="112"/>
      <c r="D207" s="112"/>
      <c r="E207" s="107">
        <v>206</v>
      </c>
      <c r="F207" s="112"/>
      <c r="G207" s="112"/>
      <c r="H207" s="114"/>
      <c r="I207" s="93"/>
      <c r="J207" s="94"/>
    </row>
    <row r="208" spans="1:10" ht="15.5" x14ac:dyDescent="0.35">
      <c r="A208" s="112"/>
      <c r="B208" s="112"/>
      <c r="C208" s="112"/>
      <c r="D208" s="112"/>
      <c r="E208" s="107">
        <v>207</v>
      </c>
      <c r="F208" s="112"/>
      <c r="G208" s="112"/>
      <c r="H208" s="114"/>
      <c r="I208" s="93"/>
      <c r="J208" s="94"/>
    </row>
    <row r="209" spans="1:10" ht="15.5" x14ac:dyDescent="0.35">
      <c r="A209" s="112"/>
      <c r="B209" s="112"/>
      <c r="C209" s="112"/>
      <c r="D209" s="112"/>
      <c r="E209" s="107">
        <v>208</v>
      </c>
      <c r="F209" s="112"/>
      <c r="G209" s="112"/>
      <c r="H209" s="114"/>
      <c r="I209" s="93"/>
      <c r="J209" s="94"/>
    </row>
    <row r="210" spans="1:10" ht="15.5" x14ac:dyDescent="0.35">
      <c r="A210" s="112"/>
      <c r="B210" s="112"/>
      <c r="C210" s="112"/>
      <c r="D210" s="112"/>
      <c r="E210" s="107">
        <v>209</v>
      </c>
      <c r="F210" s="112"/>
      <c r="G210" s="112"/>
      <c r="H210" s="114"/>
      <c r="I210" s="93"/>
      <c r="J210" s="94"/>
    </row>
    <row r="211" spans="1:10" ht="15.5" x14ac:dyDescent="0.35">
      <c r="A211" s="112"/>
      <c r="B211" s="112"/>
      <c r="C211" s="112"/>
      <c r="D211" s="112"/>
      <c r="E211" s="107">
        <v>210</v>
      </c>
      <c r="F211" s="112"/>
      <c r="G211" s="112"/>
      <c r="H211" s="114"/>
      <c r="I211" s="93"/>
      <c r="J211" s="94"/>
    </row>
    <row r="212" spans="1:10" ht="15.5" x14ac:dyDescent="0.35">
      <c r="A212" s="112"/>
      <c r="B212" s="112"/>
      <c r="C212" s="112"/>
      <c r="D212" s="112"/>
      <c r="E212" s="107">
        <v>211</v>
      </c>
      <c r="F212" s="112"/>
      <c r="G212" s="112"/>
      <c r="H212" s="114"/>
      <c r="I212" s="93"/>
      <c r="J212" s="94"/>
    </row>
    <row r="213" spans="1:10" ht="15.5" x14ac:dyDescent="0.35">
      <c r="A213" s="112"/>
      <c r="B213" s="112"/>
      <c r="C213" s="112"/>
      <c r="D213" s="112"/>
      <c r="E213" s="107">
        <v>212</v>
      </c>
      <c r="F213" s="112"/>
      <c r="G213" s="112"/>
      <c r="H213" s="114"/>
      <c r="I213" s="93"/>
      <c r="J213" s="94"/>
    </row>
    <row r="214" spans="1:10" ht="15.5" x14ac:dyDescent="0.35">
      <c r="A214" s="112"/>
      <c r="B214" s="112"/>
      <c r="C214" s="112"/>
      <c r="D214" s="112"/>
      <c r="E214" s="107">
        <v>213</v>
      </c>
      <c r="F214" s="112"/>
      <c r="G214" s="112"/>
      <c r="H214" s="114"/>
      <c r="I214" s="93"/>
      <c r="J214" s="94"/>
    </row>
    <row r="215" spans="1:10" ht="15.5" x14ac:dyDescent="0.35">
      <c r="A215" s="112"/>
      <c r="B215" s="112"/>
      <c r="C215" s="112"/>
      <c r="D215" s="112"/>
      <c r="E215" s="107">
        <v>214</v>
      </c>
      <c r="F215" s="112"/>
      <c r="G215" s="112"/>
      <c r="H215" s="114"/>
      <c r="I215" s="93"/>
      <c r="J215" s="94"/>
    </row>
    <row r="216" spans="1:10" ht="15.5" x14ac:dyDescent="0.35">
      <c r="A216" s="112"/>
      <c r="B216" s="112"/>
      <c r="C216" s="112"/>
      <c r="D216" s="112"/>
      <c r="E216" s="107">
        <v>215</v>
      </c>
      <c r="F216" s="112"/>
      <c r="G216" s="112"/>
      <c r="H216" s="114"/>
      <c r="I216" s="93"/>
      <c r="J216" s="94"/>
    </row>
    <row r="217" spans="1:10" ht="15.5" x14ac:dyDescent="0.35">
      <c r="A217" s="112"/>
      <c r="B217" s="112"/>
      <c r="C217" s="112"/>
      <c r="D217" s="112"/>
      <c r="E217" s="107">
        <v>216</v>
      </c>
      <c r="F217" s="112"/>
      <c r="G217" s="112"/>
      <c r="H217" s="114"/>
      <c r="I217" s="93"/>
      <c r="J217" s="94"/>
    </row>
    <row r="218" spans="1:10" ht="15.5" x14ac:dyDescent="0.35">
      <c r="A218" s="112"/>
      <c r="B218" s="112"/>
      <c r="C218" s="112"/>
      <c r="D218" s="112"/>
      <c r="E218" s="107">
        <v>217</v>
      </c>
      <c r="F218" s="112"/>
      <c r="G218" s="112"/>
      <c r="H218" s="114"/>
      <c r="I218" s="93"/>
      <c r="J218" s="94"/>
    </row>
    <row r="219" spans="1:10" ht="15.5" x14ac:dyDescent="0.35">
      <c r="A219" s="112"/>
      <c r="B219" s="112"/>
      <c r="C219" s="112"/>
      <c r="D219" s="112"/>
      <c r="E219" s="107">
        <v>218</v>
      </c>
      <c r="F219" s="112"/>
      <c r="G219" s="112"/>
      <c r="H219" s="114"/>
      <c r="I219" s="93"/>
      <c r="J219" s="94"/>
    </row>
    <row r="220" spans="1:10" ht="15.5" x14ac:dyDescent="0.35">
      <c r="A220" s="112"/>
      <c r="B220" s="112"/>
      <c r="C220" s="112"/>
      <c r="D220" s="112"/>
      <c r="E220" s="107">
        <v>219</v>
      </c>
      <c r="F220" s="112"/>
      <c r="G220" s="112"/>
      <c r="H220" s="114"/>
      <c r="I220" s="93"/>
      <c r="J220" s="94"/>
    </row>
    <row r="221" spans="1:10" ht="15.5" x14ac:dyDescent="0.35">
      <c r="A221" s="112"/>
      <c r="B221" s="112"/>
      <c r="C221" s="112"/>
      <c r="D221" s="112"/>
      <c r="E221" s="107">
        <v>220</v>
      </c>
      <c r="F221" s="112"/>
      <c r="G221" s="112"/>
      <c r="H221" s="114"/>
      <c r="I221" s="93"/>
      <c r="J221" s="94"/>
    </row>
    <row r="222" spans="1:10" ht="15.5" x14ac:dyDescent="0.35">
      <c r="A222" s="112"/>
      <c r="B222" s="112"/>
      <c r="C222" s="112"/>
      <c r="D222" s="112"/>
      <c r="E222" s="107">
        <v>221</v>
      </c>
      <c r="F222" s="112"/>
      <c r="G222" s="112"/>
      <c r="H222" s="114"/>
      <c r="I222" s="93"/>
      <c r="J222" s="94"/>
    </row>
    <row r="223" spans="1:10" ht="15.5" x14ac:dyDescent="0.35">
      <c r="A223" s="112"/>
      <c r="B223" s="112"/>
      <c r="C223" s="112"/>
      <c r="D223" s="112"/>
      <c r="E223" s="107">
        <v>222</v>
      </c>
      <c r="F223" s="112"/>
      <c r="G223" s="112"/>
      <c r="H223" s="114"/>
      <c r="I223" s="93"/>
      <c r="J223" s="94"/>
    </row>
    <row r="224" spans="1:10" ht="15.5" x14ac:dyDescent="0.35">
      <c r="A224" s="112"/>
      <c r="B224" s="112"/>
      <c r="C224" s="112"/>
      <c r="D224" s="112"/>
      <c r="E224" s="107">
        <v>223</v>
      </c>
      <c r="F224" s="112"/>
      <c r="G224" s="112"/>
      <c r="H224" s="114"/>
      <c r="I224" s="93"/>
      <c r="J224" s="94"/>
    </row>
    <row r="225" spans="1:10" ht="15.5" x14ac:dyDescent="0.35">
      <c r="A225" s="112"/>
      <c r="B225" s="112"/>
      <c r="C225" s="112"/>
      <c r="D225" s="112"/>
      <c r="E225" s="107">
        <v>224</v>
      </c>
      <c r="F225" s="112"/>
      <c r="G225" s="112"/>
      <c r="H225" s="114"/>
      <c r="I225" s="93"/>
      <c r="J225" s="94"/>
    </row>
    <row r="226" spans="1:10" ht="15.5" x14ac:dyDescent="0.35">
      <c r="A226" s="112"/>
      <c r="B226" s="112"/>
      <c r="C226" s="112"/>
      <c r="D226" s="112"/>
      <c r="E226" s="107">
        <v>225</v>
      </c>
      <c r="F226" s="112"/>
      <c r="G226" s="112"/>
      <c r="H226" s="114"/>
      <c r="I226" s="93"/>
      <c r="J226" s="94"/>
    </row>
    <row r="227" spans="1:10" ht="15.5" x14ac:dyDescent="0.35">
      <c r="A227" s="112"/>
      <c r="B227" s="112"/>
      <c r="C227" s="112"/>
      <c r="D227" s="112"/>
      <c r="E227" s="107">
        <v>226</v>
      </c>
      <c r="F227" s="112"/>
      <c r="G227" s="112"/>
      <c r="H227" s="114"/>
      <c r="I227" s="93"/>
      <c r="J227" s="94"/>
    </row>
    <row r="228" spans="1:10" ht="15.5" x14ac:dyDescent="0.35">
      <c r="A228" s="112"/>
      <c r="B228" s="112"/>
      <c r="C228" s="112"/>
      <c r="D228" s="112"/>
      <c r="E228" s="107">
        <v>227</v>
      </c>
      <c r="F228" s="112"/>
      <c r="G228" s="112"/>
      <c r="H228" s="114"/>
      <c r="I228" s="93"/>
      <c r="J228" s="94"/>
    </row>
    <row r="229" spans="1:10" ht="15.5" x14ac:dyDescent="0.35">
      <c r="A229" s="112"/>
      <c r="B229" s="112"/>
      <c r="C229" s="112"/>
      <c r="D229" s="112"/>
      <c r="E229" s="107">
        <v>228</v>
      </c>
      <c r="F229" s="112"/>
      <c r="G229" s="112"/>
      <c r="H229" s="114"/>
      <c r="I229" s="93"/>
      <c r="J229" s="94"/>
    </row>
    <row r="230" spans="1:10" ht="15.5" x14ac:dyDescent="0.35">
      <c r="A230" s="112"/>
      <c r="B230" s="112"/>
      <c r="C230" s="112"/>
      <c r="D230" s="112"/>
      <c r="E230" s="107">
        <v>229</v>
      </c>
      <c r="F230" s="112"/>
      <c r="G230" s="112"/>
      <c r="H230" s="114"/>
      <c r="I230" s="93"/>
      <c r="J230" s="94"/>
    </row>
    <row r="231" spans="1:10" ht="15.5" x14ac:dyDescent="0.35">
      <c r="A231" s="112"/>
      <c r="B231" s="112"/>
      <c r="C231" s="112"/>
      <c r="D231" s="112"/>
      <c r="E231" s="107">
        <v>230</v>
      </c>
      <c r="F231" s="112"/>
      <c r="G231" s="112"/>
      <c r="H231" s="114"/>
      <c r="I231" s="93"/>
      <c r="J231" s="94"/>
    </row>
    <row r="232" spans="1:10" ht="15.5" x14ac:dyDescent="0.35">
      <c r="A232" s="112"/>
      <c r="B232" s="112"/>
      <c r="C232" s="112"/>
      <c r="D232" s="112"/>
      <c r="E232" s="107">
        <v>231</v>
      </c>
      <c r="F232" s="112"/>
      <c r="G232" s="112"/>
      <c r="H232" s="114"/>
      <c r="I232" s="93"/>
      <c r="J232" s="94"/>
    </row>
    <row r="233" spans="1:10" ht="15.5" x14ac:dyDescent="0.35">
      <c r="A233" s="112"/>
      <c r="B233" s="112"/>
      <c r="C233" s="112"/>
      <c r="D233" s="112"/>
      <c r="E233" s="107">
        <v>232</v>
      </c>
      <c r="F233" s="112"/>
      <c r="G233" s="112"/>
      <c r="H233" s="114"/>
      <c r="I233" s="93"/>
      <c r="J233" s="94"/>
    </row>
    <row r="234" spans="1:10" ht="15.5" x14ac:dyDescent="0.35">
      <c r="A234" s="112"/>
      <c r="B234" s="112"/>
      <c r="C234" s="112"/>
      <c r="D234" s="112"/>
      <c r="E234" s="107">
        <v>233</v>
      </c>
      <c r="F234" s="112"/>
      <c r="G234" s="112"/>
      <c r="H234" s="114"/>
      <c r="I234" s="93"/>
      <c r="J234" s="94"/>
    </row>
    <row r="235" spans="1:10" ht="15.5" x14ac:dyDescent="0.35">
      <c r="A235" s="112"/>
      <c r="B235" s="112"/>
      <c r="C235" s="112"/>
      <c r="D235" s="112"/>
      <c r="E235" s="107">
        <v>234</v>
      </c>
      <c r="F235" s="112"/>
      <c r="G235" s="112"/>
      <c r="H235" s="114"/>
      <c r="I235" s="93"/>
      <c r="J235" s="94"/>
    </row>
    <row r="236" spans="1:10" ht="15.5" x14ac:dyDescent="0.35">
      <c r="A236" s="112"/>
      <c r="B236" s="112"/>
      <c r="C236" s="112"/>
      <c r="D236" s="112"/>
      <c r="E236" s="107">
        <v>235</v>
      </c>
      <c r="F236" s="112"/>
      <c r="G236" s="112"/>
      <c r="H236" s="114"/>
      <c r="I236" s="93"/>
      <c r="J236" s="94"/>
    </row>
    <row r="237" spans="1:10" ht="15.5" x14ac:dyDescent="0.35">
      <c r="A237" s="112"/>
      <c r="B237" s="112"/>
      <c r="C237" s="112"/>
      <c r="D237" s="112"/>
      <c r="E237" s="107">
        <v>236</v>
      </c>
      <c r="F237" s="112"/>
      <c r="G237" s="112"/>
      <c r="H237" s="114"/>
      <c r="I237" s="93"/>
      <c r="J237" s="94"/>
    </row>
    <row r="238" spans="1:10" ht="15.5" x14ac:dyDescent="0.35">
      <c r="A238" s="112"/>
      <c r="B238" s="112"/>
      <c r="C238" s="112"/>
      <c r="D238" s="112"/>
      <c r="E238" s="107">
        <v>237</v>
      </c>
      <c r="F238" s="112"/>
      <c r="G238" s="112"/>
      <c r="H238" s="114"/>
      <c r="I238" s="93"/>
      <c r="J238" s="94"/>
    </row>
    <row r="239" spans="1:10" ht="15.5" x14ac:dyDescent="0.35">
      <c r="A239" s="112"/>
      <c r="B239" s="112"/>
      <c r="C239" s="112"/>
      <c r="D239" s="112"/>
      <c r="E239" s="107">
        <v>238</v>
      </c>
      <c r="F239" s="112"/>
      <c r="G239" s="112"/>
      <c r="H239" s="114"/>
      <c r="I239" s="93"/>
      <c r="J239" s="94"/>
    </row>
    <row r="240" spans="1:10" ht="15.5" x14ac:dyDescent="0.35">
      <c r="A240" s="112"/>
      <c r="B240" s="112"/>
      <c r="C240" s="112"/>
      <c r="D240" s="112"/>
      <c r="E240" s="107">
        <v>239</v>
      </c>
      <c r="F240" s="112"/>
      <c r="G240" s="112"/>
      <c r="H240" s="114"/>
      <c r="I240" s="93"/>
      <c r="J240" s="94"/>
    </row>
    <row r="241" spans="1:10" ht="15.5" x14ac:dyDescent="0.35">
      <c r="A241" s="112"/>
      <c r="B241" s="112"/>
      <c r="C241" s="112"/>
      <c r="D241" s="112"/>
      <c r="E241" s="107">
        <v>240</v>
      </c>
      <c r="F241" s="112"/>
      <c r="G241" s="112"/>
      <c r="H241" s="114"/>
      <c r="I241" s="93"/>
      <c r="J241" s="94"/>
    </row>
    <row r="242" spans="1:10" ht="15.5" x14ac:dyDescent="0.35">
      <c r="A242" s="112"/>
      <c r="B242" s="112"/>
      <c r="C242" s="112"/>
      <c r="D242" s="112"/>
      <c r="E242" s="107">
        <v>241</v>
      </c>
      <c r="F242" s="112"/>
      <c r="G242" s="112"/>
      <c r="H242" s="114"/>
      <c r="I242" s="93"/>
      <c r="J242" s="94"/>
    </row>
    <row r="243" spans="1:10" ht="15.5" x14ac:dyDescent="0.35">
      <c r="A243" s="112"/>
      <c r="B243" s="112"/>
      <c r="C243" s="112"/>
      <c r="D243" s="112"/>
      <c r="E243" s="107">
        <v>242</v>
      </c>
      <c r="F243" s="112"/>
      <c r="G243" s="112"/>
      <c r="H243" s="114"/>
      <c r="I243" s="93"/>
      <c r="J243" s="94"/>
    </row>
    <row r="244" spans="1:10" ht="15.5" x14ac:dyDescent="0.35">
      <c r="A244" s="112"/>
      <c r="B244" s="112"/>
      <c r="C244" s="112"/>
      <c r="D244" s="112"/>
      <c r="E244" s="107">
        <v>243</v>
      </c>
      <c r="F244" s="112"/>
      <c r="G244" s="112"/>
      <c r="H244" s="114"/>
      <c r="I244" s="93"/>
      <c r="J244" s="94"/>
    </row>
    <row r="245" spans="1:10" ht="15.5" x14ac:dyDescent="0.35">
      <c r="A245" s="112"/>
      <c r="B245" s="112"/>
      <c r="C245" s="112"/>
      <c r="D245" s="112"/>
      <c r="E245" s="107">
        <v>244</v>
      </c>
      <c r="F245" s="112"/>
      <c r="G245" s="112"/>
      <c r="H245" s="114"/>
      <c r="I245" s="93"/>
      <c r="J245" s="94"/>
    </row>
    <row r="246" spans="1:10" ht="15.5" x14ac:dyDescent="0.35">
      <c r="A246" s="112"/>
      <c r="B246" s="112"/>
      <c r="C246" s="112"/>
      <c r="D246" s="112"/>
      <c r="E246" s="107">
        <v>245</v>
      </c>
      <c r="F246" s="112"/>
      <c r="G246" s="112"/>
      <c r="H246" s="114"/>
      <c r="I246" s="93"/>
      <c r="J246" s="94"/>
    </row>
    <row r="247" spans="1:10" ht="15.5" x14ac:dyDescent="0.35">
      <c r="A247" s="112"/>
      <c r="B247" s="112"/>
      <c r="C247" s="112"/>
      <c r="D247" s="112"/>
      <c r="E247" s="107">
        <v>246</v>
      </c>
      <c r="F247" s="112"/>
      <c r="G247" s="112"/>
      <c r="H247" s="114"/>
      <c r="I247" s="93"/>
      <c r="J247" s="94"/>
    </row>
    <row r="248" spans="1:10" ht="15.5" x14ac:dyDescent="0.35">
      <c r="A248" s="112"/>
      <c r="B248" s="112"/>
      <c r="C248" s="112"/>
      <c r="D248" s="112"/>
      <c r="E248" s="107">
        <v>247</v>
      </c>
      <c r="F248" s="112"/>
      <c r="G248" s="112"/>
      <c r="H248" s="114"/>
      <c r="I248" s="93"/>
      <c r="J248" s="94"/>
    </row>
    <row r="249" spans="1:10" ht="15.5" x14ac:dyDescent="0.35">
      <c r="A249" s="112"/>
      <c r="B249" s="112"/>
      <c r="C249" s="112"/>
      <c r="D249" s="112"/>
      <c r="E249" s="107">
        <v>248</v>
      </c>
      <c r="F249" s="112"/>
      <c r="G249" s="112"/>
      <c r="H249" s="114"/>
      <c r="I249" s="93"/>
      <c r="J249" s="94"/>
    </row>
    <row r="250" spans="1:10" ht="15.5" x14ac:dyDescent="0.35">
      <c r="A250" s="112"/>
      <c r="B250" s="112"/>
      <c r="C250" s="112"/>
      <c r="D250" s="112"/>
      <c r="E250" s="107">
        <v>249</v>
      </c>
      <c r="F250" s="112"/>
      <c r="G250" s="112"/>
      <c r="H250" s="114"/>
      <c r="I250" s="93"/>
      <c r="J250" s="94"/>
    </row>
    <row r="251" spans="1:10" ht="15.5" x14ac:dyDescent="0.35">
      <c r="A251" s="112"/>
      <c r="B251" s="112"/>
      <c r="C251" s="112"/>
      <c r="D251" s="112"/>
      <c r="E251" s="107">
        <v>250</v>
      </c>
      <c r="F251" s="112"/>
      <c r="G251" s="112"/>
      <c r="H251" s="114"/>
      <c r="I251" s="93"/>
      <c r="J251" s="94"/>
    </row>
    <row r="252" spans="1:10" ht="15.5" x14ac:dyDescent="0.35">
      <c r="A252" s="112"/>
      <c r="B252" s="112"/>
      <c r="C252" s="112"/>
      <c r="D252" s="112"/>
      <c r="E252" s="107">
        <v>251</v>
      </c>
      <c r="F252" s="112"/>
      <c r="G252" s="112"/>
      <c r="H252" s="114"/>
      <c r="I252" s="93"/>
      <c r="J252" s="94"/>
    </row>
    <row r="253" spans="1:10" ht="15.5" x14ac:dyDescent="0.35">
      <c r="A253" s="112"/>
      <c r="B253" s="112"/>
      <c r="C253" s="112"/>
      <c r="D253" s="112"/>
      <c r="E253" s="107">
        <v>252</v>
      </c>
      <c r="F253" s="112"/>
      <c r="G253" s="112"/>
      <c r="H253" s="114"/>
      <c r="I253" s="93"/>
      <c r="J253" s="94"/>
    </row>
    <row r="254" spans="1:10" ht="15.5" x14ac:dyDescent="0.35">
      <c r="A254" s="112"/>
      <c r="B254" s="112"/>
      <c r="C254" s="112"/>
      <c r="D254" s="112"/>
      <c r="E254" s="107">
        <v>253</v>
      </c>
      <c r="F254" s="112"/>
      <c r="G254" s="112"/>
      <c r="H254" s="114"/>
      <c r="I254" s="93"/>
      <c r="J254" s="94"/>
    </row>
    <row r="255" spans="1:10" ht="15.5" x14ac:dyDescent="0.35">
      <c r="A255" s="112"/>
      <c r="B255" s="112"/>
      <c r="C255" s="112"/>
      <c r="D255" s="112"/>
      <c r="E255" s="107">
        <v>254</v>
      </c>
      <c r="F255" s="112"/>
      <c r="G255" s="112"/>
      <c r="H255" s="114"/>
      <c r="I255" s="93"/>
      <c r="J255" s="94"/>
    </row>
    <row r="256" spans="1:10" ht="15.5" x14ac:dyDescent="0.35">
      <c r="A256" s="112"/>
      <c r="B256" s="112"/>
      <c r="C256" s="112"/>
      <c r="D256" s="112"/>
      <c r="E256" s="107">
        <v>255</v>
      </c>
      <c r="F256" s="112"/>
      <c r="G256" s="112"/>
      <c r="H256" s="114"/>
      <c r="I256" s="93"/>
      <c r="J256" s="94"/>
    </row>
    <row r="257" spans="1:10" ht="15.5" x14ac:dyDescent="0.35">
      <c r="A257" s="112"/>
      <c r="B257" s="112"/>
      <c r="C257" s="112"/>
      <c r="D257" s="112"/>
      <c r="E257" s="107">
        <v>256</v>
      </c>
      <c r="F257" s="112"/>
      <c r="G257" s="112"/>
      <c r="H257" s="114"/>
      <c r="I257" s="93"/>
      <c r="J257" s="94"/>
    </row>
    <row r="258" spans="1:10" ht="15.5" x14ac:dyDescent="0.35">
      <c r="A258" s="112"/>
      <c r="B258" s="112"/>
      <c r="C258" s="112"/>
      <c r="D258" s="112"/>
      <c r="E258" s="107">
        <v>257</v>
      </c>
      <c r="F258" s="112"/>
      <c r="G258" s="112"/>
      <c r="H258" s="114"/>
      <c r="I258" s="93"/>
      <c r="J258" s="94"/>
    </row>
    <row r="259" spans="1:10" ht="15.5" x14ac:dyDescent="0.35">
      <c r="A259" s="112"/>
      <c r="B259" s="112"/>
      <c r="C259" s="112"/>
      <c r="D259" s="112"/>
      <c r="E259" s="107">
        <v>258</v>
      </c>
      <c r="F259" s="112"/>
      <c r="G259" s="112"/>
      <c r="H259" s="114"/>
      <c r="I259" s="93"/>
      <c r="J259" s="94"/>
    </row>
    <row r="260" spans="1:10" ht="15.5" x14ac:dyDescent="0.35">
      <c r="A260" s="112"/>
      <c r="B260" s="112"/>
      <c r="C260" s="112"/>
      <c r="D260" s="112"/>
      <c r="E260" s="107">
        <v>259</v>
      </c>
      <c r="F260" s="112"/>
      <c r="G260" s="112"/>
      <c r="H260" s="114"/>
      <c r="I260" s="93"/>
      <c r="J260" s="94"/>
    </row>
    <row r="261" spans="1:10" ht="15.5" x14ac:dyDescent="0.35">
      <c r="A261" s="112"/>
      <c r="B261" s="112"/>
      <c r="C261" s="112"/>
      <c r="D261" s="112"/>
      <c r="E261" s="107">
        <v>260</v>
      </c>
      <c r="F261" s="112"/>
      <c r="G261" s="112"/>
      <c r="H261" s="114"/>
      <c r="I261" s="93"/>
      <c r="J261" s="94"/>
    </row>
    <row r="262" spans="1:10" ht="15.5" x14ac:dyDescent="0.35">
      <c r="A262" s="112"/>
      <c r="B262" s="112"/>
      <c r="C262" s="112"/>
      <c r="D262" s="112"/>
      <c r="E262" s="107">
        <v>261</v>
      </c>
      <c r="F262" s="112"/>
      <c r="G262" s="112"/>
      <c r="H262" s="114"/>
      <c r="I262" s="93"/>
      <c r="J262" s="94"/>
    </row>
    <row r="263" spans="1:10" ht="15.5" x14ac:dyDescent="0.35">
      <c r="A263" s="112"/>
      <c r="B263" s="112"/>
      <c r="C263" s="112"/>
      <c r="D263" s="112"/>
      <c r="E263" s="107">
        <v>262</v>
      </c>
      <c r="F263" s="112"/>
      <c r="G263" s="112"/>
      <c r="H263" s="114"/>
      <c r="I263" s="93"/>
      <c r="J263" s="94"/>
    </row>
    <row r="264" spans="1:10" ht="15.5" x14ac:dyDescent="0.35">
      <c r="A264" s="112"/>
      <c r="B264" s="112"/>
      <c r="C264" s="112"/>
      <c r="D264" s="112"/>
      <c r="E264" s="107">
        <v>263</v>
      </c>
      <c r="F264" s="112"/>
      <c r="G264" s="112"/>
      <c r="H264" s="114"/>
      <c r="I264" s="93"/>
      <c r="J264" s="94"/>
    </row>
    <row r="265" spans="1:10" ht="15.5" x14ac:dyDescent="0.35">
      <c r="A265" s="112"/>
      <c r="B265" s="112"/>
      <c r="C265" s="112"/>
      <c r="D265" s="112"/>
      <c r="E265" s="107">
        <v>264</v>
      </c>
      <c r="F265" s="112"/>
      <c r="G265" s="112"/>
      <c r="H265" s="114"/>
      <c r="I265" s="93"/>
      <c r="J265" s="94"/>
    </row>
    <row r="266" spans="1:10" ht="15.5" x14ac:dyDescent="0.35">
      <c r="A266" s="112"/>
      <c r="B266" s="112"/>
      <c r="C266" s="112"/>
      <c r="D266" s="112"/>
      <c r="E266" s="107">
        <v>265</v>
      </c>
      <c r="F266" s="112"/>
      <c r="G266" s="112"/>
      <c r="H266" s="114"/>
      <c r="I266" s="93"/>
      <c r="J266" s="94"/>
    </row>
    <row r="267" spans="1:10" ht="15.5" x14ac:dyDescent="0.35">
      <c r="A267" s="112"/>
      <c r="B267" s="112"/>
      <c r="C267" s="112"/>
      <c r="D267" s="112"/>
      <c r="E267" s="107">
        <v>266</v>
      </c>
      <c r="F267" s="112"/>
      <c r="G267" s="112"/>
      <c r="H267" s="114"/>
      <c r="I267" s="93"/>
      <c r="J267" s="94"/>
    </row>
    <row r="268" spans="1:10" ht="15.5" x14ac:dyDescent="0.35">
      <c r="A268" s="112"/>
      <c r="B268" s="112"/>
      <c r="C268" s="112"/>
      <c r="D268" s="112"/>
      <c r="E268" s="107">
        <v>267</v>
      </c>
      <c r="F268" s="112"/>
      <c r="G268" s="112"/>
      <c r="H268" s="114"/>
      <c r="I268" s="93"/>
      <c r="J268" s="94"/>
    </row>
    <row r="269" spans="1:10" ht="15.5" x14ac:dyDescent="0.35">
      <c r="A269" s="112"/>
      <c r="B269" s="112"/>
      <c r="C269" s="112"/>
      <c r="D269" s="112"/>
      <c r="E269" s="107">
        <v>268</v>
      </c>
      <c r="F269" s="112"/>
      <c r="G269" s="112"/>
      <c r="H269" s="114"/>
      <c r="I269" s="93"/>
      <c r="J269" s="94"/>
    </row>
    <row r="270" spans="1:10" ht="15.5" x14ac:dyDescent="0.35">
      <c r="A270" s="112"/>
      <c r="B270" s="112"/>
      <c r="C270" s="112"/>
      <c r="D270" s="112"/>
      <c r="E270" s="107">
        <v>269</v>
      </c>
      <c r="F270" s="112"/>
      <c r="G270" s="112"/>
      <c r="H270" s="114"/>
      <c r="I270" s="93"/>
      <c r="J270" s="94"/>
    </row>
    <row r="271" spans="1:10" ht="15.5" x14ac:dyDescent="0.35">
      <c r="A271" s="112"/>
      <c r="B271" s="112"/>
      <c r="C271" s="112"/>
      <c r="D271" s="112"/>
      <c r="E271" s="107">
        <v>270</v>
      </c>
      <c r="F271" s="112"/>
      <c r="G271" s="112"/>
      <c r="H271" s="114"/>
      <c r="I271" s="93"/>
      <c r="J271" s="94"/>
    </row>
    <row r="272" spans="1:10" ht="15.5" x14ac:dyDescent="0.35">
      <c r="A272" s="112"/>
      <c r="B272" s="112"/>
      <c r="C272" s="112"/>
      <c r="D272" s="112"/>
      <c r="E272" s="107">
        <v>271</v>
      </c>
      <c r="F272" s="112"/>
      <c r="G272" s="112"/>
      <c r="H272" s="114"/>
      <c r="I272" s="93"/>
      <c r="J272" s="94"/>
    </row>
    <row r="273" spans="1:10" ht="15.5" x14ac:dyDescent="0.35">
      <c r="A273" s="112"/>
      <c r="B273" s="112"/>
      <c r="C273" s="112"/>
      <c r="D273" s="112"/>
      <c r="E273" s="107">
        <v>272</v>
      </c>
      <c r="F273" s="112"/>
      <c r="G273" s="112"/>
      <c r="H273" s="114"/>
      <c r="I273" s="93"/>
      <c r="J273" s="94"/>
    </row>
    <row r="274" spans="1:10" ht="15.5" x14ac:dyDescent="0.35">
      <c r="A274" s="112"/>
      <c r="B274" s="112"/>
      <c r="C274" s="112"/>
      <c r="D274" s="112"/>
      <c r="E274" s="107">
        <v>273</v>
      </c>
      <c r="F274" s="112"/>
      <c r="G274" s="112"/>
      <c r="H274" s="114"/>
      <c r="I274" s="93"/>
      <c r="J274" s="94"/>
    </row>
    <row r="275" spans="1:10" ht="15.5" x14ac:dyDescent="0.35">
      <c r="A275" s="112"/>
      <c r="B275" s="112"/>
      <c r="C275" s="112"/>
      <c r="D275" s="112"/>
      <c r="E275" s="107">
        <v>274</v>
      </c>
      <c r="F275" s="112"/>
      <c r="G275" s="112"/>
      <c r="H275" s="114"/>
      <c r="I275" s="93"/>
      <c r="J275" s="94"/>
    </row>
    <row r="276" spans="1:10" ht="15.5" x14ac:dyDescent="0.35">
      <c r="A276" s="112"/>
      <c r="B276" s="112"/>
      <c r="C276" s="112"/>
      <c r="D276" s="112"/>
      <c r="E276" s="107">
        <v>275</v>
      </c>
      <c r="F276" s="112"/>
      <c r="G276" s="112"/>
      <c r="H276" s="114"/>
      <c r="I276" s="93"/>
      <c r="J276" s="94"/>
    </row>
    <row r="277" spans="1:10" ht="15.5" x14ac:dyDescent="0.35">
      <c r="A277" s="112"/>
      <c r="B277" s="112"/>
      <c r="C277" s="112"/>
      <c r="D277" s="112"/>
      <c r="E277" s="107">
        <v>276</v>
      </c>
      <c r="F277" s="112"/>
      <c r="G277" s="112"/>
      <c r="H277" s="114"/>
      <c r="I277" s="93"/>
      <c r="J277" s="94"/>
    </row>
    <row r="278" spans="1:10" ht="15.5" x14ac:dyDescent="0.35">
      <c r="A278" s="112"/>
      <c r="B278" s="112"/>
      <c r="C278" s="112"/>
      <c r="D278" s="112"/>
      <c r="E278" s="107">
        <v>277</v>
      </c>
      <c r="F278" s="112"/>
      <c r="G278" s="112"/>
      <c r="H278" s="114"/>
      <c r="I278" s="93"/>
      <c r="J278" s="94"/>
    </row>
    <row r="279" spans="1:10" ht="15.5" x14ac:dyDescent="0.35">
      <c r="A279" s="112"/>
      <c r="B279" s="112"/>
      <c r="C279" s="112"/>
      <c r="D279" s="112"/>
      <c r="E279" s="107">
        <v>278</v>
      </c>
      <c r="F279" s="112"/>
      <c r="G279" s="112"/>
      <c r="H279" s="114"/>
      <c r="I279" s="93"/>
      <c r="J279" s="94"/>
    </row>
    <row r="280" spans="1:10" ht="15.5" x14ac:dyDescent="0.35">
      <c r="A280" s="112"/>
      <c r="B280" s="112"/>
      <c r="C280" s="112"/>
      <c r="D280" s="112"/>
      <c r="E280" s="107">
        <v>279</v>
      </c>
      <c r="F280" s="112"/>
      <c r="G280" s="112"/>
      <c r="H280" s="114"/>
      <c r="I280" s="93"/>
      <c r="J280" s="94"/>
    </row>
    <row r="281" spans="1:10" ht="15.5" x14ac:dyDescent="0.35">
      <c r="A281" s="112"/>
      <c r="B281" s="112"/>
      <c r="C281" s="112"/>
      <c r="D281" s="112"/>
      <c r="E281" s="107">
        <v>280</v>
      </c>
      <c r="F281" s="112"/>
      <c r="G281" s="112"/>
      <c r="H281" s="114"/>
      <c r="I281" s="93"/>
      <c r="J281" s="94"/>
    </row>
    <row r="282" spans="1:10" ht="15.5" x14ac:dyDescent="0.35">
      <c r="A282" s="112"/>
      <c r="B282" s="112"/>
      <c r="C282" s="112"/>
      <c r="D282" s="112"/>
      <c r="E282" s="107">
        <v>281</v>
      </c>
      <c r="F282" s="112"/>
      <c r="G282" s="112"/>
      <c r="H282" s="114"/>
      <c r="I282" s="93"/>
      <c r="J282" s="94"/>
    </row>
    <row r="283" spans="1:10" ht="15.5" x14ac:dyDescent="0.35">
      <c r="A283" s="112"/>
      <c r="B283" s="112"/>
      <c r="C283" s="112"/>
      <c r="D283" s="112"/>
      <c r="E283" s="107">
        <v>282</v>
      </c>
      <c r="F283" s="112"/>
      <c r="G283" s="112"/>
      <c r="H283" s="114"/>
      <c r="I283" s="93"/>
      <c r="J283" s="94"/>
    </row>
    <row r="284" spans="1:10" ht="15.5" x14ac:dyDescent="0.35">
      <c r="A284" s="112"/>
      <c r="B284" s="112"/>
      <c r="C284" s="112"/>
      <c r="D284" s="112"/>
      <c r="E284" s="107">
        <v>283</v>
      </c>
      <c r="F284" s="112"/>
      <c r="G284" s="112"/>
      <c r="H284" s="114"/>
      <c r="I284" s="93"/>
      <c r="J284" s="94"/>
    </row>
    <row r="285" spans="1:10" ht="15.5" x14ac:dyDescent="0.35">
      <c r="A285" s="112"/>
      <c r="B285" s="112"/>
      <c r="C285" s="112"/>
      <c r="D285" s="112"/>
      <c r="E285" s="107">
        <v>284</v>
      </c>
      <c r="F285" s="112"/>
      <c r="G285" s="112"/>
      <c r="H285" s="114"/>
      <c r="I285" s="93"/>
      <c r="J285" s="94"/>
    </row>
    <row r="286" spans="1:10" ht="15.5" x14ac:dyDescent="0.35">
      <c r="A286" s="112"/>
      <c r="B286" s="112"/>
      <c r="C286" s="112"/>
      <c r="D286" s="112"/>
      <c r="E286" s="107">
        <v>285</v>
      </c>
      <c r="F286" s="112"/>
      <c r="G286" s="112"/>
      <c r="H286" s="114"/>
      <c r="I286" s="93"/>
      <c r="J286" s="94"/>
    </row>
    <row r="287" spans="1:10" ht="15.5" x14ac:dyDescent="0.35">
      <c r="A287" s="112"/>
      <c r="B287" s="112"/>
      <c r="C287" s="112"/>
      <c r="D287" s="112"/>
      <c r="E287" s="107">
        <v>286</v>
      </c>
      <c r="F287" s="112"/>
      <c r="G287" s="112"/>
      <c r="H287" s="114"/>
      <c r="I287" s="93"/>
      <c r="J287" s="94"/>
    </row>
    <row r="288" spans="1:10" ht="15.5" x14ac:dyDescent="0.35">
      <c r="A288" s="112"/>
      <c r="B288" s="112"/>
      <c r="C288" s="112"/>
      <c r="D288" s="112"/>
      <c r="E288" s="107">
        <v>287</v>
      </c>
      <c r="F288" s="112"/>
      <c r="G288" s="112"/>
      <c r="H288" s="114"/>
      <c r="I288" s="93"/>
      <c r="J288" s="94"/>
    </row>
    <row r="289" spans="1:10" ht="15.5" x14ac:dyDescent="0.35">
      <c r="A289" s="112"/>
      <c r="B289" s="112"/>
      <c r="C289" s="112"/>
      <c r="D289" s="112"/>
      <c r="E289" s="107">
        <v>288</v>
      </c>
      <c r="F289" s="112"/>
      <c r="G289" s="112"/>
      <c r="H289" s="114"/>
      <c r="I289" s="93"/>
      <c r="J289" s="94"/>
    </row>
    <row r="290" spans="1:10" ht="15.5" x14ac:dyDescent="0.35">
      <c r="A290" s="112"/>
      <c r="B290" s="112"/>
      <c r="C290" s="112"/>
      <c r="D290" s="112"/>
      <c r="E290" s="107">
        <v>289</v>
      </c>
      <c r="F290" s="112"/>
      <c r="G290" s="112"/>
      <c r="H290" s="114"/>
      <c r="I290" s="93"/>
      <c r="J290" s="94"/>
    </row>
    <row r="291" spans="1:10" ht="15.5" x14ac:dyDescent="0.35">
      <c r="A291" s="112"/>
      <c r="B291" s="112"/>
      <c r="C291" s="112"/>
      <c r="D291" s="112"/>
      <c r="E291" s="107">
        <v>290</v>
      </c>
      <c r="F291" s="112"/>
      <c r="G291" s="112"/>
      <c r="H291" s="114"/>
      <c r="I291" s="93"/>
      <c r="J291" s="94"/>
    </row>
    <row r="292" spans="1:10" ht="15.5" x14ac:dyDescent="0.35">
      <c r="A292" s="112"/>
      <c r="B292" s="112"/>
      <c r="C292" s="112"/>
      <c r="D292" s="112"/>
      <c r="E292" s="107">
        <v>291</v>
      </c>
      <c r="F292" s="112"/>
      <c r="G292" s="112"/>
      <c r="H292" s="114"/>
      <c r="I292" s="93"/>
      <c r="J292" s="94"/>
    </row>
    <row r="293" spans="1:10" ht="15.5" x14ac:dyDescent="0.35">
      <c r="A293" s="112"/>
      <c r="B293" s="112"/>
      <c r="C293" s="112"/>
      <c r="D293" s="112"/>
      <c r="E293" s="107">
        <v>292</v>
      </c>
      <c r="F293" s="112"/>
      <c r="G293" s="112"/>
      <c r="H293" s="114"/>
      <c r="I293" s="93"/>
      <c r="J293" s="94"/>
    </row>
    <row r="294" spans="1:10" ht="15.5" x14ac:dyDescent="0.35">
      <c r="A294" s="112"/>
      <c r="B294" s="112"/>
      <c r="C294" s="112"/>
      <c r="D294" s="112"/>
      <c r="E294" s="107">
        <v>293</v>
      </c>
      <c r="F294" s="112"/>
      <c r="G294" s="112"/>
      <c r="H294" s="114"/>
      <c r="I294" s="93"/>
      <c r="J294" s="94"/>
    </row>
    <row r="295" spans="1:10" ht="15.5" x14ac:dyDescent="0.35">
      <c r="A295" s="112"/>
      <c r="B295" s="112"/>
      <c r="C295" s="112"/>
      <c r="D295" s="112"/>
      <c r="E295" s="107">
        <v>294</v>
      </c>
      <c r="F295" s="112"/>
      <c r="G295" s="112"/>
      <c r="H295" s="114"/>
      <c r="I295" s="93"/>
      <c r="J295" s="94"/>
    </row>
    <row r="296" spans="1:10" ht="15.5" x14ac:dyDescent="0.35">
      <c r="A296" s="112"/>
      <c r="B296" s="112"/>
      <c r="C296" s="112"/>
      <c r="D296" s="112"/>
      <c r="E296" s="107">
        <v>295</v>
      </c>
      <c r="F296" s="112"/>
      <c r="G296" s="112"/>
      <c r="H296" s="114"/>
      <c r="I296" s="93"/>
      <c r="J296" s="94"/>
    </row>
    <row r="297" spans="1:10" ht="15.5" x14ac:dyDescent="0.35">
      <c r="A297" s="112"/>
      <c r="B297" s="112"/>
      <c r="C297" s="112"/>
      <c r="D297" s="112"/>
      <c r="E297" s="107">
        <v>296</v>
      </c>
      <c r="F297" s="112"/>
      <c r="G297" s="112"/>
      <c r="H297" s="114"/>
      <c r="I297" s="93"/>
      <c r="J297" s="94"/>
    </row>
    <row r="298" spans="1:10" ht="15.5" x14ac:dyDescent="0.35">
      <c r="A298" s="112"/>
      <c r="B298" s="112"/>
      <c r="C298" s="112"/>
      <c r="D298" s="112"/>
      <c r="E298" s="107">
        <v>297</v>
      </c>
      <c r="F298" s="112"/>
      <c r="G298" s="112"/>
      <c r="H298" s="114"/>
      <c r="I298" s="93"/>
      <c r="J298" s="94"/>
    </row>
    <row r="299" spans="1:10" ht="15.5" x14ac:dyDescent="0.35">
      <c r="A299" s="112"/>
      <c r="B299" s="112"/>
      <c r="C299" s="112"/>
      <c r="D299" s="112"/>
      <c r="E299" s="107">
        <v>298</v>
      </c>
      <c r="F299" s="112"/>
      <c r="G299" s="112"/>
      <c r="H299" s="114"/>
      <c r="I299" s="93"/>
      <c r="J299" s="94"/>
    </row>
    <row r="300" spans="1:10" ht="15.5" x14ac:dyDescent="0.35">
      <c r="A300" s="112"/>
      <c r="B300" s="112"/>
      <c r="C300" s="112"/>
      <c r="D300" s="112"/>
      <c r="E300" s="107">
        <v>299</v>
      </c>
      <c r="F300" s="112"/>
      <c r="G300" s="112"/>
      <c r="H300" s="114"/>
      <c r="I300" s="93"/>
      <c r="J300" s="94"/>
    </row>
    <row r="301" spans="1:10" ht="15.5" x14ac:dyDescent="0.35">
      <c r="A301" s="112"/>
      <c r="B301" s="112"/>
      <c r="C301" s="112"/>
      <c r="D301" s="112"/>
      <c r="E301" s="107">
        <v>300</v>
      </c>
      <c r="F301" s="112"/>
      <c r="G301" s="112"/>
      <c r="H301" s="114"/>
      <c r="I301" s="93"/>
      <c r="J301" s="94"/>
    </row>
  </sheetData>
  <dataValidations count="2">
    <dataValidation type="list" allowBlank="1" showInputMessage="1" showErrorMessage="1" sqref="A2:B301" xr:uid="{00000000-0002-0000-0200-000000000000}">
      <formula1>X</formula1>
    </dataValidation>
    <dataValidation type="list" allowBlank="1" showInputMessage="1" showErrorMessage="1" sqref="C3:C301" xr:uid="{00000000-0002-0000-02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1"/>
  <sheetViews>
    <sheetView topLeftCell="C12" workbookViewId="0">
      <selection activeCell="F29" sqref="F29"/>
    </sheetView>
  </sheetViews>
  <sheetFormatPr defaultRowHeight="14.5" x14ac:dyDescent="0.35"/>
  <cols>
    <col min="1" max="1" width="8" hidden="1" customWidth="1"/>
    <col min="2" max="2" width="6.26953125" hidden="1" customWidth="1"/>
    <col min="3" max="3" width="7.1796875" customWidth="1"/>
    <col min="4" max="4" width="7" hidden="1" customWidth="1"/>
    <col min="6" max="6" width="23.81640625" customWidth="1"/>
    <col min="7" max="7" width="22.7265625" customWidth="1"/>
    <col min="9" max="9" width="11.54296875" customWidth="1"/>
  </cols>
  <sheetData>
    <row r="1" spans="1:10" ht="26.5" x14ac:dyDescent="0.35">
      <c r="A1" s="123" t="s">
        <v>143</v>
      </c>
      <c r="B1" s="123" t="s">
        <v>122</v>
      </c>
      <c r="C1" s="123"/>
      <c r="D1" s="123" t="s">
        <v>99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126</v>
      </c>
      <c r="J1" s="123" t="s">
        <v>127</v>
      </c>
    </row>
    <row r="2" spans="1:10" ht="15.5" x14ac:dyDescent="0.35">
      <c r="A2" s="112"/>
      <c r="B2" s="112"/>
      <c r="C2" s="112" t="s">
        <v>181</v>
      </c>
      <c r="D2" s="112"/>
      <c r="E2" s="107">
        <v>1</v>
      </c>
      <c r="F2" s="112" t="s">
        <v>173</v>
      </c>
      <c r="G2" s="112" t="s">
        <v>174</v>
      </c>
      <c r="H2" s="93">
        <v>15.853</v>
      </c>
      <c r="I2" t="s">
        <v>625</v>
      </c>
      <c r="J2" s="94">
        <v>153</v>
      </c>
    </row>
    <row r="3" spans="1:10" ht="15.5" x14ac:dyDescent="0.35">
      <c r="A3" s="112"/>
      <c r="B3" s="112"/>
      <c r="C3" s="112"/>
      <c r="D3" s="112"/>
      <c r="E3" s="107">
        <v>2</v>
      </c>
      <c r="F3" s="112" t="s">
        <v>553</v>
      </c>
      <c r="G3" s="112" t="s">
        <v>554</v>
      </c>
      <c r="H3" s="93">
        <v>15.949</v>
      </c>
      <c r="I3" t="s">
        <v>626</v>
      </c>
      <c r="J3" s="94">
        <v>102</v>
      </c>
    </row>
    <row r="4" spans="1:10" ht="15.5" x14ac:dyDescent="0.35">
      <c r="A4" s="112"/>
      <c r="B4" s="112"/>
      <c r="C4" s="112"/>
      <c r="D4" s="112"/>
      <c r="E4" s="107">
        <v>3</v>
      </c>
      <c r="F4" s="112" t="s">
        <v>481</v>
      </c>
      <c r="G4" s="112" t="s">
        <v>568</v>
      </c>
      <c r="H4" s="93">
        <v>15.954000000000001</v>
      </c>
      <c r="J4" s="94"/>
    </row>
    <row r="5" spans="1:10" ht="15.5" x14ac:dyDescent="0.35">
      <c r="A5" s="112"/>
      <c r="B5" s="112"/>
      <c r="C5" s="112"/>
      <c r="D5" s="112"/>
      <c r="E5" s="107">
        <v>4</v>
      </c>
      <c r="F5" s="112" t="s">
        <v>481</v>
      </c>
      <c r="G5" s="112" t="s">
        <v>570</v>
      </c>
      <c r="H5" s="93">
        <v>15.988</v>
      </c>
      <c r="J5" s="94"/>
    </row>
    <row r="6" spans="1:10" ht="15.5" x14ac:dyDescent="0.35">
      <c r="A6" s="112"/>
      <c r="B6" s="112"/>
      <c r="C6" s="112"/>
      <c r="D6" s="112"/>
      <c r="E6" s="107">
        <v>5</v>
      </c>
      <c r="F6" s="112" t="s">
        <v>517</v>
      </c>
      <c r="G6" s="112" t="s">
        <v>518</v>
      </c>
      <c r="H6" s="93">
        <v>16.111999999999998</v>
      </c>
      <c r="J6" s="94"/>
    </row>
    <row r="7" spans="1:10" ht="15.5" x14ac:dyDescent="0.35">
      <c r="A7" s="112"/>
      <c r="B7" s="112"/>
      <c r="C7" s="112"/>
      <c r="D7" s="112"/>
      <c r="E7" s="107">
        <v>6</v>
      </c>
      <c r="F7" s="112" t="s">
        <v>365</v>
      </c>
      <c r="G7" s="112" t="s">
        <v>367</v>
      </c>
      <c r="H7" s="93">
        <v>16.228000000000002</v>
      </c>
      <c r="J7" s="94"/>
    </row>
    <row r="8" spans="1:10" ht="15.5" x14ac:dyDescent="0.35">
      <c r="A8" s="112"/>
      <c r="B8" s="112"/>
      <c r="C8" s="112"/>
      <c r="D8" s="112"/>
      <c r="E8" s="107">
        <v>7</v>
      </c>
      <c r="F8" s="112" t="s">
        <v>416</v>
      </c>
      <c r="G8" s="112" t="s">
        <v>313</v>
      </c>
      <c r="H8" s="93">
        <v>16.591000000000001</v>
      </c>
      <c r="I8" t="s">
        <v>630</v>
      </c>
      <c r="J8" s="94">
        <v>131</v>
      </c>
    </row>
    <row r="9" spans="1:10" ht="15.5" x14ac:dyDescent="0.35">
      <c r="A9" s="112"/>
      <c r="B9" s="112"/>
      <c r="C9" s="112"/>
      <c r="D9" s="112"/>
      <c r="E9" s="107">
        <v>8</v>
      </c>
      <c r="F9" s="112" t="s">
        <v>481</v>
      </c>
      <c r="G9" s="112" t="s">
        <v>572</v>
      </c>
      <c r="H9" s="93">
        <v>16.692</v>
      </c>
      <c r="I9" t="s">
        <v>631</v>
      </c>
      <c r="J9" s="94">
        <v>87</v>
      </c>
    </row>
    <row r="10" spans="1:10" ht="15.5" x14ac:dyDescent="0.35">
      <c r="A10" s="112"/>
      <c r="B10" s="112"/>
      <c r="C10" s="112"/>
      <c r="D10" s="112"/>
      <c r="E10" s="107">
        <v>9</v>
      </c>
      <c r="F10" s="112" t="s">
        <v>346</v>
      </c>
      <c r="G10" s="112" t="s">
        <v>348</v>
      </c>
      <c r="H10" s="93">
        <v>16.699000000000002</v>
      </c>
      <c r="J10" s="94"/>
    </row>
    <row r="11" spans="1:10" ht="15.5" x14ac:dyDescent="0.35">
      <c r="A11" s="112"/>
      <c r="B11" s="112"/>
      <c r="C11" s="112"/>
      <c r="D11" s="112"/>
      <c r="E11" s="107">
        <v>10</v>
      </c>
      <c r="F11" s="112" t="s">
        <v>346</v>
      </c>
      <c r="G11" s="112" t="s">
        <v>347</v>
      </c>
      <c r="H11" s="93">
        <v>16.856000000000002</v>
      </c>
      <c r="I11" t="s">
        <v>635</v>
      </c>
      <c r="J11" s="94">
        <v>87</v>
      </c>
    </row>
    <row r="12" spans="1:10" ht="15.5" x14ac:dyDescent="0.35">
      <c r="A12" s="112"/>
      <c r="B12" s="112"/>
      <c r="C12" s="112"/>
      <c r="D12" s="112"/>
      <c r="E12" s="107">
        <v>11</v>
      </c>
      <c r="F12" s="112" t="s">
        <v>601</v>
      </c>
      <c r="G12" s="112" t="s">
        <v>542</v>
      </c>
      <c r="H12" s="93">
        <v>16.863</v>
      </c>
      <c r="I12" t="s">
        <v>636</v>
      </c>
      <c r="J12" s="94">
        <v>58</v>
      </c>
    </row>
    <row r="13" spans="1:10" ht="15.5" x14ac:dyDescent="0.35">
      <c r="A13" s="112"/>
      <c r="B13" s="112"/>
      <c r="C13" s="112"/>
      <c r="D13" s="112"/>
      <c r="E13" s="107">
        <v>12</v>
      </c>
      <c r="F13" s="112" t="s">
        <v>416</v>
      </c>
      <c r="G13" s="112" t="s">
        <v>417</v>
      </c>
      <c r="H13" s="93">
        <v>16.919</v>
      </c>
      <c r="J13" s="94"/>
    </row>
    <row r="14" spans="1:10" ht="15.5" x14ac:dyDescent="0.35">
      <c r="A14" s="112"/>
      <c r="B14" s="112"/>
      <c r="C14" s="112"/>
      <c r="D14" s="112"/>
      <c r="E14" s="107">
        <v>13</v>
      </c>
      <c r="F14" s="112" t="s">
        <v>461</v>
      </c>
      <c r="G14" s="112" t="s">
        <v>462</v>
      </c>
      <c r="H14" s="93">
        <v>16.952999999999999</v>
      </c>
      <c r="J14" s="94"/>
    </row>
    <row r="15" spans="1:10" ht="15.5" x14ac:dyDescent="0.35">
      <c r="A15" s="112"/>
      <c r="B15" s="112"/>
      <c r="C15" s="112"/>
      <c r="D15" s="112"/>
      <c r="E15" s="107">
        <v>14</v>
      </c>
      <c r="F15" s="112" t="s">
        <v>429</v>
      </c>
      <c r="G15" s="112" t="s">
        <v>431</v>
      </c>
      <c r="H15" s="93">
        <v>17.035</v>
      </c>
      <c r="J15" s="94"/>
    </row>
    <row r="16" spans="1:10" ht="15.5" x14ac:dyDescent="0.35">
      <c r="A16" s="112"/>
      <c r="B16" s="112"/>
      <c r="C16" s="112"/>
      <c r="D16" s="112"/>
      <c r="E16" s="107">
        <v>16</v>
      </c>
      <c r="F16" s="112" t="s">
        <v>495</v>
      </c>
      <c r="G16" s="112" t="s">
        <v>496</v>
      </c>
      <c r="H16" s="93">
        <v>17.309000000000001</v>
      </c>
      <c r="J16" s="94"/>
    </row>
    <row r="17" spans="1:10" ht="15.5" x14ac:dyDescent="0.35">
      <c r="A17" s="112"/>
      <c r="B17" s="112"/>
      <c r="C17" s="112"/>
      <c r="D17" s="112"/>
      <c r="E17" s="107">
        <v>17</v>
      </c>
      <c r="F17" s="112" t="s">
        <v>517</v>
      </c>
      <c r="G17" s="112" t="s">
        <v>520</v>
      </c>
      <c r="H17" s="93">
        <v>17.844000000000001</v>
      </c>
      <c r="I17" t="s">
        <v>640</v>
      </c>
      <c r="J17" s="94">
        <v>66</v>
      </c>
    </row>
    <row r="18" spans="1:10" ht="15.5" x14ac:dyDescent="0.35">
      <c r="A18" s="112"/>
      <c r="B18" s="112"/>
      <c r="C18" s="112"/>
      <c r="D18" s="112"/>
      <c r="E18" s="107">
        <v>15</v>
      </c>
      <c r="F18" s="112" t="s">
        <v>410</v>
      </c>
      <c r="G18" s="112" t="s">
        <v>411</v>
      </c>
      <c r="H18" s="93">
        <v>18.157</v>
      </c>
      <c r="I18" t="s">
        <v>650</v>
      </c>
      <c r="J18" s="94">
        <v>44</v>
      </c>
    </row>
    <row r="19" spans="1:10" ht="15.5" x14ac:dyDescent="0.35">
      <c r="A19" s="112"/>
      <c r="B19" s="112"/>
      <c r="C19" s="112"/>
      <c r="D19" s="112"/>
      <c r="E19" s="107">
        <v>18</v>
      </c>
      <c r="F19" s="112" t="s">
        <v>168</v>
      </c>
      <c r="G19" s="112" t="s">
        <v>549</v>
      </c>
      <c r="H19" s="93">
        <v>18.93</v>
      </c>
      <c r="J19" s="94"/>
    </row>
    <row r="20" spans="1:10" ht="15.5" x14ac:dyDescent="0.35">
      <c r="A20" s="112"/>
      <c r="B20" s="112"/>
      <c r="C20" s="112"/>
      <c r="D20" s="112"/>
      <c r="E20" s="107">
        <v>19</v>
      </c>
      <c r="F20" s="112" t="s">
        <v>475</v>
      </c>
      <c r="G20" s="112" t="s">
        <v>477</v>
      </c>
      <c r="H20" s="93" t="s">
        <v>543</v>
      </c>
      <c r="J20" s="94"/>
    </row>
    <row r="21" spans="1:10" ht="15.5" x14ac:dyDescent="0.35">
      <c r="A21" s="112"/>
      <c r="B21" s="112"/>
      <c r="C21" s="112"/>
      <c r="D21" s="112"/>
      <c r="E21" s="107">
        <v>20</v>
      </c>
      <c r="F21" s="112" t="s">
        <v>426</v>
      </c>
      <c r="G21" s="112" t="s">
        <v>427</v>
      </c>
      <c r="H21" s="93" t="s">
        <v>593</v>
      </c>
      <c r="J21" s="94"/>
    </row>
    <row r="22" spans="1:10" ht="15.5" x14ac:dyDescent="0.35">
      <c r="A22" s="112"/>
      <c r="B22" s="112"/>
      <c r="C22" s="112"/>
      <c r="D22" s="112"/>
      <c r="E22" s="107">
        <v>21</v>
      </c>
      <c r="F22" s="112" t="s">
        <v>589</v>
      </c>
      <c r="G22" s="112" t="s">
        <v>590</v>
      </c>
      <c r="H22" s="93" t="s">
        <v>622</v>
      </c>
      <c r="J22" s="94"/>
    </row>
    <row r="23" spans="1:10" ht="15.5" x14ac:dyDescent="0.35">
      <c r="A23" s="112"/>
      <c r="B23" s="112"/>
      <c r="C23" s="112"/>
      <c r="D23" s="112"/>
      <c r="E23" s="107">
        <v>22</v>
      </c>
      <c r="F23" s="112" t="s">
        <v>517</v>
      </c>
      <c r="G23" s="112" t="s">
        <v>519</v>
      </c>
      <c r="H23" s="93" t="s">
        <v>611</v>
      </c>
      <c r="J23" s="94"/>
    </row>
    <row r="24" spans="1:10" ht="15.5" x14ac:dyDescent="0.35">
      <c r="A24" s="112"/>
      <c r="B24" s="112"/>
      <c r="C24" s="112"/>
      <c r="D24" s="112"/>
      <c r="E24" s="107">
        <v>23</v>
      </c>
      <c r="F24" s="112" t="s">
        <v>553</v>
      </c>
      <c r="G24" s="112" t="s">
        <v>555</v>
      </c>
      <c r="H24" s="93" t="s">
        <v>624</v>
      </c>
      <c r="J24" s="94"/>
    </row>
    <row r="25" spans="1:10" ht="15.5" x14ac:dyDescent="0.35">
      <c r="A25" s="112"/>
      <c r="B25" s="112"/>
      <c r="C25" s="112"/>
      <c r="D25" s="112"/>
      <c r="E25" s="107">
        <v>24</v>
      </c>
      <c r="F25" s="112" t="s">
        <v>475</v>
      </c>
      <c r="G25" s="112" t="s">
        <v>476</v>
      </c>
      <c r="H25" s="93" t="s">
        <v>606</v>
      </c>
      <c r="J25" s="94"/>
    </row>
    <row r="26" spans="1:10" ht="15.5" x14ac:dyDescent="0.35">
      <c r="A26" s="112"/>
      <c r="B26" s="112"/>
      <c r="C26" s="112"/>
      <c r="D26" s="112"/>
      <c r="E26" s="107">
        <v>25</v>
      </c>
      <c r="F26" s="112" t="s">
        <v>426</v>
      </c>
      <c r="G26" s="112" t="s">
        <v>428</v>
      </c>
      <c r="H26" s="93" t="s">
        <v>597</v>
      </c>
      <c r="J26" s="94"/>
    </row>
    <row r="27" spans="1:10" ht="15.5" x14ac:dyDescent="0.35">
      <c r="A27" s="112"/>
      <c r="B27" s="112"/>
      <c r="C27" s="112"/>
      <c r="D27" s="112"/>
      <c r="E27" s="107">
        <v>26</v>
      </c>
      <c r="F27" s="112" t="s">
        <v>365</v>
      </c>
      <c r="G27" s="112" t="s">
        <v>366</v>
      </c>
      <c r="H27" s="93" t="s">
        <v>574</v>
      </c>
      <c r="J27" s="94"/>
    </row>
    <row r="28" spans="1:10" ht="15.5" x14ac:dyDescent="0.35">
      <c r="A28" s="112"/>
      <c r="B28" s="112"/>
      <c r="C28" s="112"/>
      <c r="D28" s="112"/>
      <c r="E28" s="107">
        <v>27</v>
      </c>
      <c r="F28" s="112"/>
      <c r="G28" s="112"/>
      <c r="H28" s="114"/>
      <c r="I28" s="93"/>
      <c r="J28" s="94"/>
    </row>
    <row r="29" spans="1:10" ht="15.5" x14ac:dyDescent="0.35">
      <c r="A29" s="112"/>
      <c r="B29" s="112"/>
      <c r="C29" s="112"/>
      <c r="D29" s="112"/>
      <c r="E29" s="107">
        <v>28</v>
      </c>
      <c r="F29" s="112"/>
      <c r="G29" s="112"/>
      <c r="H29" s="114"/>
      <c r="I29" s="93"/>
      <c r="J29" s="94"/>
    </row>
    <row r="30" spans="1:10" ht="15.5" x14ac:dyDescent="0.35">
      <c r="A30" s="112"/>
      <c r="B30" s="112"/>
      <c r="C30" s="112"/>
      <c r="D30" s="112"/>
      <c r="E30" s="107">
        <v>29</v>
      </c>
      <c r="F30" s="112"/>
      <c r="G30" s="112"/>
      <c r="H30" s="114"/>
      <c r="I30" s="93"/>
      <c r="J30" s="94"/>
    </row>
    <row r="31" spans="1:10" ht="15.5" x14ac:dyDescent="0.35">
      <c r="A31" s="112"/>
      <c r="B31" s="112"/>
      <c r="C31" s="112"/>
      <c r="D31" s="112"/>
      <c r="E31" s="107">
        <v>30</v>
      </c>
      <c r="F31" s="112"/>
      <c r="G31" s="112"/>
      <c r="H31" s="114"/>
      <c r="I31" s="93"/>
      <c r="J31" s="94"/>
    </row>
    <row r="32" spans="1:10" ht="15.5" x14ac:dyDescent="0.35">
      <c r="A32" s="112"/>
      <c r="B32" s="112"/>
      <c r="C32" s="112"/>
      <c r="D32" s="112"/>
      <c r="E32" s="107">
        <v>31</v>
      </c>
      <c r="F32" s="112"/>
      <c r="G32" s="112"/>
      <c r="H32" s="114"/>
      <c r="I32" s="93"/>
      <c r="J32" s="94"/>
    </row>
    <row r="33" spans="1:10" ht="15.5" x14ac:dyDescent="0.35">
      <c r="A33" s="112"/>
      <c r="B33" s="112"/>
      <c r="C33" s="112"/>
      <c r="D33" s="112"/>
      <c r="E33" s="107">
        <v>32</v>
      </c>
      <c r="F33" s="112"/>
      <c r="G33" s="112"/>
      <c r="H33" s="114"/>
      <c r="I33" s="93"/>
      <c r="J33" s="94"/>
    </row>
    <row r="34" spans="1:10" ht="15.5" x14ac:dyDescent="0.35">
      <c r="A34" s="112"/>
      <c r="B34" s="112"/>
      <c r="C34" s="112"/>
      <c r="D34" s="112"/>
      <c r="E34" s="107">
        <v>33</v>
      </c>
      <c r="F34" s="112"/>
      <c r="G34" s="112"/>
      <c r="H34" s="114"/>
      <c r="I34" s="93"/>
      <c r="J34" s="94"/>
    </row>
    <row r="35" spans="1:10" ht="15.5" x14ac:dyDescent="0.35">
      <c r="A35" s="112"/>
      <c r="B35" s="112"/>
      <c r="C35" s="112"/>
      <c r="D35" s="112"/>
      <c r="E35" s="107">
        <v>34</v>
      </c>
      <c r="F35" s="112"/>
      <c r="G35" s="112"/>
      <c r="H35" s="114"/>
      <c r="I35" s="93"/>
      <c r="J35" s="94"/>
    </row>
    <row r="36" spans="1:10" ht="15.5" x14ac:dyDescent="0.35">
      <c r="A36" s="112"/>
      <c r="B36" s="112"/>
      <c r="C36" s="112"/>
      <c r="D36" s="112"/>
      <c r="E36" s="107">
        <v>35</v>
      </c>
      <c r="F36" s="112"/>
      <c r="G36" s="112"/>
      <c r="H36" s="114"/>
      <c r="I36" s="93"/>
      <c r="J36" s="94"/>
    </row>
    <row r="37" spans="1:10" ht="15.5" x14ac:dyDescent="0.35">
      <c r="A37" s="112"/>
      <c r="B37" s="112"/>
      <c r="C37" s="112"/>
      <c r="D37" s="112"/>
      <c r="E37" s="107">
        <v>36</v>
      </c>
      <c r="F37" s="112"/>
      <c r="G37" s="112"/>
      <c r="H37" s="114"/>
      <c r="I37" s="93"/>
      <c r="J37" s="94"/>
    </row>
    <row r="38" spans="1:10" ht="15.5" x14ac:dyDescent="0.35">
      <c r="A38" s="112"/>
      <c r="B38" s="112"/>
      <c r="C38" s="112"/>
      <c r="D38" s="112"/>
      <c r="E38" s="107">
        <v>37</v>
      </c>
      <c r="F38" s="112"/>
      <c r="G38" s="112"/>
      <c r="H38" s="114"/>
      <c r="I38" s="93"/>
      <c r="J38" s="94"/>
    </row>
    <row r="39" spans="1:10" ht="15.5" x14ac:dyDescent="0.35">
      <c r="A39" s="112"/>
      <c r="B39" s="112"/>
      <c r="C39" s="112"/>
      <c r="D39" s="112"/>
      <c r="E39" s="107">
        <v>38</v>
      </c>
      <c r="F39" s="112"/>
      <c r="G39" s="112"/>
      <c r="H39" s="114"/>
      <c r="I39" s="93"/>
      <c r="J39" s="94"/>
    </row>
    <row r="40" spans="1:10" ht="15.5" x14ac:dyDescent="0.35">
      <c r="A40" s="112"/>
      <c r="B40" s="112"/>
      <c r="C40" s="112"/>
      <c r="D40" s="112"/>
      <c r="E40" s="107">
        <v>39</v>
      </c>
      <c r="F40" s="112"/>
      <c r="G40" s="112"/>
      <c r="H40" s="114"/>
      <c r="I40" s="93"/>
      <c r="J40" s="94"/>
    </row>
    <row r="41" spans="1:10" ht="15.5" x14ac:dyDescent="0.35">
      <c r="A41" s="112"/>
      <c r="B41" s="112"/>
      <c r="C41" s="112"/>
      <c r="D41" s="112"/>
      <c r="E41" s="107">
        <v>40</v>
      </c>
      <c r="F41" s="112"/>
      <c r="G41" s="112"/>
      <c r="H41" s="114"/>
      <c r="I41" s="93"/>
      <c r="J41" s="94"/>
    </row>
    <row r="42" spans="1:10" ht="15.5" x14ac:dyDescent="0.35">
      <c r="A42" s="112"/>
      <c r="B42" s="112"/>
      <c r="C42" s="112"/>
      <c r="D42" s="112"/>
      <c r="E42" s="107">
        <v>41</v>
      </c>
      <c r="F42" s="112"/>
      <c r="G42" s="112"/>
      <c r="H42" s="114"/>
      <c r="I42" s="93"/>
      <c r="J42" s="94"/>
    </row>
    <row r="43" spans="1:10" ht="15.5" x14ac:dyDescent="0.35">
      <c r="A43" s="112"/>
      <c r="B43" s="112"/>
      <c r="C43" s="112"/>
      <c r="D43" s="112"/>
      <c r="E43" s="107">
        <v>42</v>
      </c>
      <c r="F43" s="112"/>
      <c r="G43" s="112"/>
      <c r="H43" s="114"/>
      <c r="I43" s="93"/>
      <c r="J43" s="94"/>
    </row>
    <row r="44" spans="1:10" ht="15.5" x14ac:dyDescent="0.35">
      <c r="A44" s="112"/>
      <c r="B44" s="112"/>
      <c r="C44" s="112"/>
      <c r="D44" s="112"/>
      <c r="E44" s="107">
        <v>43</v>
      </c>
      <c r="F44" s="112"/>
      <c r="G44" s="112"/>
      <c r="H44" s="114"/>
      <c r="I44" s="93"/>
      <c r="J44" s="94"/>
    </row>
    <row r="45" spans="1:10" ht="15.5" x14ac:dyDescent="0.35">
      <c r="A45" s="112"/>
      <c r="B45" s="112"/>
      <c r="C45" s="112"/>
      <c r="D45" s="112"/>
      <c r="E45" s="107">
        <v>44</v>
      </c>
      <c r="F45" s="112"/>
      <c r="G45" s="112"/>
      <c r="H45" s="114"/>
      <c r="I45" s="93"/>
      <c r="J45" s="94"/>
    </row>
    <row r="46" spans="1:10" ht="15.5" x14ac:dyDescent="0.35">
      <c r="A46" s="112"/>
      <c r="B46" s="112"/>
      <c r="C46" s="112"/>
      <c r="D46" s="112"/>
      <c r="E46" s="107">
        <v>45</v>
      </c>
      <c r="F46" s="112"/>
      <c r="G46" s="112"/>
      <c r="H46" s="114"/>
      <c r="I46" s="93"/>
      <c r="J46" s="94"/>
    </row>
    <row r="47" spans="1:10" ht="15.5" x14ac:dyDescent="0.35">
      <c r="A47" s="112"/>
      <c r="B47" s="112"/>
      <c r="C47" s="112"/>
      <c r="D47" s="112"/>
      <c r="E47" s="107">
        <v>46</v>
      </c>
      <c r="F47" s="112"/>
      <c r="G47" s="112"/>
      <c r="H47" s="114"/>
      <c r="I47" s="93"/>
      <c r="J47" s="94"/>
    </row>
    <row r="48" spans="1:10" ht="15.5" x14ac:dyDescent="0.35">
      <c r="A48" s="112"/>
      <c r="B48" s="112"/>
      <c r="C48" s="112"/>
      <c r="D48" s="112"/>
      <c r="E48" s="107">
        <v>47</v>
      </c>
      <c r="F48" s="112"/>
      <c r="G48" s="112"/>
      <c r="H48" s="114"/>
      <c r="I48" s="93"/>
      <c r="J48" s="94"/>
    </row>
    <row r="49" spans="1:10" ht="15.5" x14ac:dyDescent="0.35">
      <c r="A49" s="112"/>
      <c r="B49" s="112"/>
      <c r="C49" s="112"/>
      <c r="D49" s="112"/>
      <c r="E49" s="107">
        <v>48</v>
      </c>
      <c r="F49" s="112"/>
      <c r="G49" s="112"/>
      <c r="H49" s="114"/>
      <c r="I49" s="93"/>
      <c r="J49" s="94"/>
    </row>
    <row r="50" spans="1:10" ht="15.5" x14ac:dyDescent="0.35">
      <c r="A50" s="112"/>
      <c r="B50" s="112"/>
      <c r="C50" s="112"/>
      <c r="D50" s="112"/>
      <c r="E50" s="107">
        <v>49</v>
      </c>
      <c r="F50" s="112"/>
      <c r="G50" s="112"/>
      <c r="H50" s="114"/>
      <c r="I50" s="93"/>
      <c r="J50" s="94"/>
    </row>
    <row r="51" spans="1:10" ht="15.5" x14ac:dyDescent="0.35">
      <c r="A51" s="112"/>
      <c r="B51" s="112"/>
      <c r="C51" s="112"/>
      <c r="D51" s="112"/>
      <c r="E51" s="107">
        <v>50</v>
      </c>
      <c r="F51" s="112"/>
      <c r="G51" s="112"/>
      <c r="H51" s="114"/>
      <c r="I51" s="93"/>
      <c r="J51" s="94"/>
    </row>
    <row r="52" spans="1:10" ht="15.5" x14ac:dyDescent="0.35">
      <c r="A52" s="112"/>
      <c r="B52" s="112"/>
      <c r="C52" s="112"/>
      <c r="D52" s="112"/>
      <c r="E52" s="107">
        <v>51</v>
      </c>
      <c r="F52" s="112"/>
      <c r="G52" s="112"/>
      <c r="H52" s="114"/>
      <c r="I52" s="93"/>
      <c r="J52" s="94"/>
    </row>
    <row r="53" spans="1:10" ht="15.5" x14ac:dyDescent="0.35">
      <c r="A53" s="112"/>
      <c r="B53" s="112"/>
      <c r="C53" s="112"/>
      <c r="D53" s="112"/>
      <c r="E53" s="107">
        <v>52</v>
      </c>
      <c r="F53" s="112"/>
      <c r="G53" s="112"/>
      <c r="H53" s="114"/>
      <c r="I53" s="93"/>
      <c r="J53" s="94"/>
    </row>
    <row r="54" spans="1:10" ht="15.5" x14ac:dyDescent="0.35">
      <c r="A54" s="112"/>
      <c r="B54" s="112"/>
      <c r="C54" s="112"/>
      <c r="D54" s="112"/>
      <c r="E54" s="107">
        <v>53</v>
      </c>
      <c r="F54" s="112"/>
      <c r="G54" s="112"/>
      <c r="H54" s="114"/>
      <c r="I54" s="93"/>
      <c r="J54" s="94"/>
    </row>
    <row r="55" spans="1:10" ht="15.5" x14ac:dyDescent="0.35">
      <c r="A55" s="112"/>
      <c r="B55" s="112"/>
      <c r="C55" s="112"/>
      <c r="D55" s="112"/>
      <c r="E55" s="107">
        <v>54</v>
      </c>
      <c r="F55" s="112"/>
      <c r="G55" s="112"/>
      <c r="H55" s="114"/>
      <c r="I55" s="93"/>
      <c r="J55" s="94"/>
    </row>
    <row r="56" spans="1:10" ht="15.5" x14ac:dyDescent="0.35">
      <c r="A56" s="112"/>
      <c r="B56" s="112"/>
      <c r="C56" s="112"/>
      <c r="D56" s="112"/>
      <c r="E56" s="107">
        <v>55</v>
      </c>
      <c r="F56" s="112"/>
      <c r="G56" s="112"/>
      <c r="H56" s="114"/>
      <c r="I56" s="93"/>
      <c r="J56" s="94"/>
    </row>
    <row r="57" spans="1:10" ht="15.5" x14ac:dyDescent="0.35">
      <c r="A57" s="112"/>
      <c r="B57" s="112"/>
      <c r="C57" s="112"/>
      <c r="D57" s="112"/>
      <c r="E57" s="107">
        <v>56</v>
      </c>
      <c r="F57" s="112"/>
      <c r="G57" s="112"/>
      <c r="H57" s="114"/>
      <c r="I57" s="93"/>
      <c r="J57" s="94"/>
    </row>
    <row r="58" spans="1:10" ht="15.5" x14ac:dyDescent="0.35">
      <c r="A58" s="112"/>
      <c r="B58" s="112"/>
      <c r="C58" s="112"/>
      <c r="D58" s="112"/>
      <c r="E58" s="107">
        <v>57</v>
      </c>
      <c r="F58" s="112"/>
      <c r="G58" s="112"/>
      <c r="H58" s="114"/>
      <c r="I58" s="93"/>
      <c r="J58" s="94"/>
    </row>
    <row r="59" spans="1:10" ht="15.5" x14ac:dyDescent="0.35">
      <c r="A59" s="112"/>
      <c r="B59" s="112"/>
      <c r="C59" s="112"/>
      <c r="D59" s="112"/>
      <c r="E59" s="107">
        <v>58</v>
      </c>
      <c r="F59" s="112"/>
      <c r="G59" s="112"/>
      <c r="H59" s="114"/>
      <c r="I59" s="93"/>
      <c r="J59" s="94"/>
    </row>
    <row r="60" spans="1:10" ht="15.5" x14ac:dyDescent="0.35">
      <c r="A60" s="112"/>
      <c r="B60" s="112"/>
      <c r="C60" s="112"/>
      <c r="D60" s="112"/>
      <c r="E60" s="107">
        <v>59</v>
      </c>
      <c r="F60" s="112"/>
      <c r="G60" s="112"/>
      <c r="H60" s="114"/>
      <c r="I60" s="93"/>
      <c r="J60" s="94"/>
    </row>
    <row r="61" spans="1:10" ht="15.5" x14ac:dyDescent="0.35">
      <c r="A61" s="112"/>
      <c r="B61" s="112"/>
      <c r="C61" s="112"/>
      <c r="D61" s="112"/>
      <c r="E61" s="107">
        <v>60</v>
      </c>
      <c r="F61" s="112"/>
      <c r="G61" s="112"/>
      <c r="H61" s="114"/>
      <c r="I61" s="93"/>
      <c r="J61" s="94"/>
    </row>
    <row r="62" spans="1:10" ht="15.5" x14ac:dyDescent="0.35">
      <c r="A62" s="112"/>
      <c r="B62" s="112"/>
      <c r="C62" s="112"/>
      <c r="D62" s="112"/>
      <c r="E62" s="107">
        <v>61</v>
      </c>
      <c r="F62" s="112"/>
      <c r="G62" s="112"/>
      <c r="H62" s="114"/>
      <c r="I62" s="93"/>
      <c r="J62" s="94"/>
    </row>
    <row r="63" spans="1:10" ht="15.5" x14ac:dyDescent="0.35">
      <c r="A63" s="112"/>
      <c r="B63" s="112"/>
      <c r="C63" s="112"/>
      <c r="D63" s="112"/>
      <c r="E63" s="107">
        <v>62</v>
      </c>
      <c r="F63" s="112"/>
      <c r="G63" s="112"/>
      <c r="H63" s="114"/>
      <c r="I63" s="93"/>
      <c r="J63" s="94"/>
    </row>
    <row r="64" spans="1:10" ht="15.5" x14ac:dyDescent="0.35">
      <c r="A64" s="112"/>
      <c r="B64" s="112"/>
      <c r="C64" s="112"/>
      <c r="D64" s="112"/>
      <c r="E64" s="107">
        <v>63</v>
      </c>
      <c r="F64" s="112"/>
      <c r="G64" s="112"/>
      <c r="H64" s="114"/>
      <c r="I64" s="93"/>
      <c r="J64" s="94"/>
    </row>
    <row r="65" spans="1:10" ht="15.5" x14ac:dyDescent="0.35">
      <c r="A65" s="112"/>
      <c r="B65" s="112"/>
      <c r="C65" s="112"/>
      <c r="D65" s="112"/>
      <c r="E65" s="107">
        <v>64</v>
      </c>
      <c r="F65" s="112"/>
      <c r="G65" s="112"/>
      <c r="H65" s="114"/>
      <c r="I65" s="93"/>
      <c r="J65" s="94"/>
    </row>
    <row r="66" spans="1:10" ht="15.5" x14ac:dyDescent="0.35">
      <c r="A66" s="112"/>
      <c r="B66" s="112"/>
      <c r="C66" s="112"/>
      <c r="D66" s="112"/>
      <c r="E66" s="107">
        <v>65</v>
      </c>
      <c r="F66" s="112"/>
      <c r="G66" s="112"/>
      <c r="H66" s="114"/>
      <c r="I66" s="93"/>
      <c r="J66" s="94"/>
    </row>
    <row r="67" spans="1:10" ht="15.5" x14ac:dyDescent="0.35">
      <c r="A67" s="112"/>
      <c r="B67" s="112"/>
      <c r="C67" s="112"/>
      <c r="D67" s="112"/>
      <c r="E67" s="107">
        <v>66</v>
      </c>
      <c r="F67" s="112"/>
      <c r="G67" s="112"/>
      <c r="H67" s="114"/>
      <c r="I67" s="93"/>
      <c r="J67" s="94"/>
    </row>
    <row r="68" spans="1:10" ht="15.5" x14ac:dyDescent="0.35">
      <c r="A68" s="112"/>
      <c r="B68" s="112"/>
      <c r="C68" s="112"/>
      <c r="D68" s="112"/>
      <c r="E68" s="107">
        <v>67</v>
      </c>
      <c r="F68" s="112"/>
      <c r="G68" s="112"/>
      <c r="H68" s="114"/>
      <c r="I68" s="93"/>
      <c r="J68" s="94"/>
    </row>
    <row r="69" spans="1:10" ht="15.5" x14ac:dyDescent="0.35">
      <c r="A69" s="112"/>
      <c r="B69" s="112"/>
      <c r="C69" s="112"/>
      <c r="D69" s="112"/>
      <c r="E69" s="107">
        <v>68</v>
      </c>
      <c r="F69" s="112"/>
      <c r="G69" s="112"/>
      <c r="H69" s="114"/>
      <c r="I69" s="93"/>
      <c r="J69" s="94"/>
    </row>
    <row r="70" spans="1:10" ht="15.5" x14ac:dyDescent="0.35">
      <c r="A70" s="112"/>
      <c r="B70" s="112"/>
      <c r="C70" s="112"/>
      <c r="D70" s="112"/>
      <c r="E70" s="107">
        <v>69</v>
      </c>
      <c r="F70" s="112"/>
      <c r="G70" s="112"/>
      <c r="H70" s="114"/>
      <c r="I70" s="93"/>
      <c r="J70" s="94"/>
    </row>
    <row r="71" spans="1:10" ht="15.5" x14ac:dyDescent="0.35">
      <c r="A71" s="112"/>
      <c r="B71" s="112"/>
      <c r="C71" s="112"/>
      <c r="D71" s="112"/>
      <c r="E71" s="107">
        <v>70</v>
      </c>
      <c r="F71" s="112"/>
      <c r="G71" s="112"/>
      <c r="H71" s="114"/>
      <c r="I71" s="93"/>
      <c r="J71" s="94"/>
    </row>
    <row r="72" spans="1:10" ht="15.5" x14ac:dyDescent="0.35">
      <c r="A72" s="112"/>
      <c r="B72" s="112"/>
      <c r="C72" s="112"/>
      <c r="D72" s="112"/>
      <c r="E72" s="107">
        <v>71</v>
      </c>
      <c r="F72" s="112"/>
      <c r="G72" s="112"/>
      <c r="H72" s="114"/>
      <c r="I72" s="93"/>
      <c r="J72" s="94"/>
    </row>
    <row r="73" spans="1:10" ht="15.5" x14ac:dyDescent="0.35">
      <c r="A73" s="112"/>
      <c r="B73" s="112"/>
      <c r="C73" s="112"/>
      <c r="D73" s="112"/>
      <c r="E73" s="107">
        <v>72</v>
      </c>
      <c r="F73" s="112"/>
      <c r="G73" s="112"/>
      <c r="H73" s="114"/>
      <c r="I73" s="93"/>
      <c r="J73" s="94"/>
    </row>
    <row r="74" spans="1:10" ht="15.5" x14ac:dyDescent="0.35">
      <c r="A74" s="112"/>
      <c r="B74" s="112"/>
      <c r="C74" s="112"/>
      <c r="D74" s="112"/>
      <c r="E74" s="107">
        <v>73</v>
      </c>
      <c r="F74" s="112"/>
      <c r="G74" s="112"/>
      <c r="H74" s="114"/>
      <c r="I74" s="93"/>
      <c r="J74" s="94"/>
    </row>
    <row r="75" spans="1:10" ht="15.5" x14ac:dyDescent="0.35">
      <c r="A75" s="112"/>
      <c r="B75" s="112"/>
      <c r="C75" s="112"/>
      <c r="D75" s="112"/>
      <c r="E75" s="107">
        <v>74</v>
      </c>
      <c r="F75" s="112"/>
      <c r="G75" s="112"/>
      <c r="H75" s="114"/>
      <c r="I75" s="93"/>
      <c r="J75" s="94"/>
    </row>
    <row r="76" spans="1:10" ht="15.5" x14ac:dyDescent="0.35">
      <c r="A76" s="112"/>
      <c r="B76" s="112"/>
      <c r="C76" s="112"/>
      <c r="D76" s="112"/>
      <c r="E76" s="107">
        <v>75</v>
      </c>
      <c r="F76" s="112"/>
      <c r="G76" s="112"/>
      <c r="H76" s="114"/>
      <c r="I76" s="93"/>
      <c r="J76" s="94"/>
    </row>
    <row r="77" spans="1:10" ht="15.5" x14ac:dyDescent="0.35">
      <c r="A77" s="112"/>
      <c r="B77" s="112"/>
      <c r="C77" s="112"/>
      <c r="D77" s="112"/>
      <c r="E77" s="107">
        <v>76</v>
      </c>
      <c r="F77" s="112"/>
      <c r="G77" s="112"/>
      <c r="H77" s="114"/>
      <c r="I77" s="93"/>
      <c r="J77" s="94"/>
    </row>
    <row r="78" spans="1:10" ht="15.5" x14ac:dyDescent="0.35">
      <c r="A78" s="112"/>
      <c r="B78" s="112"/>
      <c r="C78" s="112"/>
      <c r="D78" s="112"/>
      <c r="E78" s="107">
        <v>77</v>
      </c>
      <c r="F78" s="112"/>
      <c r="G78" s="112"/>
      <c r="H78" s="114"/>
      <c r="I78" s="93"/>
      <c r="J78" s="94"/>
    </row>
    <row r="79" spans="1:10" ht="15.5" x14ac:dyDescent="0.35">
      <c r="A79" s="112"/>
      <c r="B79" s="112"/>
      <c r="C79" s="112"/>
      <c r="D79" s="112"/>
      <c r="E79" s="107">
        <v>78</v>
      </c>
      <c r="F79" s="112"/>
      <c r="G79" s="112"/>
      <c r="H79" s="114"/>
      <c r="I79" s="93"/>
      <c r="J79" s="94"/>
    </row>
    <row r="80" spans="1:10" ht="15.5" x14ac:dyDescent="0.35">
      <c r="A80" s="112"/>
      <c r="B80" s="112"/>
      <c r="C80" s="112"/>
      <c r="D80" s="112"/>
      <c r="E80" s="107">
        <v>79</v>
      </c>
      <c r="F80" s="112"/>
      <c r="G80" s="112"/>
      <c r="H80" s="114"/>
      <c r="I80" s="93"/>
      <c r="J80" s="94"/>
    </row>
    <row r="81" spans="1:10" ht="15.5" x14ac:dyDescent="0.35">
      <c r="A81" s="112"/>
      <c r="B81" s="112"/>
      <c r="C81" s="112"/>
      <c r="D81" s="112"/>
      <c r="E81" s="107">
        <v>80</v>
      </c>
      <c r="F81" s="112"/>
      <c r="G81" s="112"/>
      <c r="H81" s="114"/>
      <c r="I81" s="93"/>
      <c r="J81" s="94"/>
    </row>
    <row r="82" spans="1:10" ht="15.5" x14ac:dyDescent="0.35">
      <c r="A82" s="112"/>
      <c r="B82" s="112"/>
      <c r="C82" s="112"/>
      <c r="D82" s="112"/>
      <c r="E82" s="107">
        <v>81</v>
      </c>
      <c r="F82" s="112"/>
      <c r="G82" s="112"/>
      <c r="H82" s="114"/>
      <c r="I82" s="93"/>
      <c r="J82" s="94"/>
    </row>
    <row r="83" spans="1:10" ht="15.5" x14ac:dyDescent="0.35">
      <c r="A83" s="112"/>
      <c r="B83" s="112"/>
      <c r="C83" s="112"/>
      <c r="D83" s="112"/>
      <c r="E83" s="107">
        <v>82</v>
      </c>
      <c r="F83" s="112"/>
      <c r="G83" s="112"/>
      <c r="H83" s="114"/>
      <c r="I83" s="93"/>
      <c r="J83" s="94"/>
    </row>
    <row r="84" spans="1:10" ht="15.5" x14ac:dyDescent="0.35">
      <c r="A84" s="112"/>
      <c r="B84" s="112"/>
      <c r="C84" s="112"/>
      <c r="D84" s="112"/>
      <c r="E84" s="107">
        <v>83</v>
      </c>
      <c r="F84" s="112"/>
      <c r="G84" s="112"/>
      <c r="H84" s="114"/>
      <c r="I84" s="93"/>
      <c r="J84" s="94"/>
    </row>
    <row r="85" spans="1:10" ht="15.5" x14ac:dyDescent="0.35">
      <c r="A85" s="112"/>
      <c r="B85" s="112"/>
      <c r="C85" s="112"/>
      <c r="D85" s="112"/>
      <c r="E85" s="107">
        <v>84</v>
      </c>
      <c r="F85" s="112"/>
      <c r="G85" s="112"/>
      <c r="H85" s="114"/>
      <c r="I85" s="93"/>
      <c r="J85" s="94"/>
    </row>
    <row r="86" spans="1:10" ht="15.5" x14ac:dyDescent="0.35">
      <c r="A86" s="112"/>
      <c r="B86" s="112"/>
      <c r="C86" s="112"/>
      <c r="D86" s="112"/>
      <c r="E86" s="107">
        <v>85</v>
      </c>
      <c r="F86" s="112"/>
      <c r="G86" s="112"/>
      <c r="H86" s="114"/>
      <c r="I86" s="93"/>
      <c r="J86" s="94"/>
    </row>
    <row r="87" spans="1:10" ht="15.5" x14ac:dyDescent="0.35">
      <c r="A87" s="112"/>
      <c r="B87" s="112"/>
      <c r="C87" s="112"/>
      <c r="D87" s="112"/>
      <c r="E87" s="107">
        <v>86</v>
      </c>
      <c r="F87" s="112"/>
      <c r="G87" s="112"/>
      <c r="H87" s="114"/>
      <c r="I87" s="93"/>
      <c r="J87" s="94"/>
    </row>
    <row r="88" spans="1:10" ht="15.5" x14ac:dyDescent="0.35">
      <c r="A88" s="112"/>
      <c r="B88" s="112"/>
      <c r="C88" s="112"/>
      <c r="D88" s="112"/>
      <c r="E88" s="107">
        <v>87</v>
      </c>
      <c r="F88" s="112"/>
      <c r="G88" s="112"/>
      <c r="H88" s="114"/>
      <c r="I88" s="93"/>
      <c r="J88" s="94"/>
    </row>
    <row r="89" spans="1:10" ht="15.5" x14ac:dyDescent="0.35">
      <c r="A89" s="112"/>
      <c r="B89" s="112"/>
      <c r="C89" s="112"/>
      <c r="D89" s="112"/>
      <c r="E89" s="107">
        <v>88</v>
      </c>
      <c r="F89" s="112"/>
      <c r="G89" s="112"/>
      <c r="H89" s="114"/>
      <c r="I89" s="93"/>
      <c r="J89" s="94"/>
    </row>
    <row r="90" spans="1:10" ht="15.5" x14ac:dyDescent="0.35">
      <c r="A90" s="112"/>
      <c r="B90" s="112"/>
      <c r="C90" s="112"/>
      <c r="D90" s="112"/>
      <c r="E90" s="107">
        <v>89</v>
      </c>
      <c r="F90" s="112"/>
      <c r="G90" s="112"/>
      <c r="H90" s="114"/>
      <c r="I90" s="93"/>
      <c r="J90" s="94"/>
    </row>
    <row r="91" spans="1:10" ht="15.5" x14ac:dyDescent="0.35">
      <c r="A91" s="112"/>
      <c r="B91" s="112"/>
      <c r="C91" s="112"/>
      <c r="D91" s="112"/>
      <c r="E91" s="107">
        <v>90</v>
      </c>
      <c r="F91" s="112"/>
      <c r="G91" s="112"/>
      <c r="H91" s="114"/>
      <c r="I91" s="93"/>
      <c r="J91" s="94"/>
    </row>
    <row r="92" spans="1:10" ht="15.5" x14ac:dyDescent="0.35">
      <c r="A92" s="112"/>
      <c r="B92" s="112"/>
      <c r="C92" s="112"/>
      <c r="D92" s="112"/>
      <c r="E92" s="107">
        <v>91</v>
      </c>
      <c r="F92" s="112"/>
      <c r="G92" s="112"/>
      <c r="H92" s="114"/>
      <c r="I92" s="93"/>
      <c r="J92" s="94"/>
    </row>
    <row r="93" spans="1:10" ht="15.5" x14ac:dyDescent="0.35">
      <c r="A93" s="112"/>
      <c r="B93" s="112"/>
      <c r="C93" s="112"/>
      <c r="D93" s="112"/>
      <c r="E93" s="107">
        <v>92</v>
      </c>
      <c r="F93" s="112"/>
      <c r="G93" s="112"/>
      <c r="H93" s="114"/>
      <c r="I93" s="93"/>
      <c r="J93" s="94"/>
    </row>
    <row r="94" spans="1:10" ht="15.5" x14ac:dyDescent="0.35">
      <c r="A94" s="112"/>
      <c r="B94" s="112"/>
      <c r="C94" s="112"/>
      <c r="D94" s="112"/>
      <c r="E94" s="107">
        <v>93</v>
      </c>
      <c r="F94" s="112"/>
      <c r="G94" s="112"/>
      <c r="H94" s="114"/>
      <c r="I94" s="93"/>
      <c r="J94" s="94"/>
    </row>
    <row r="95" spans="1:10" ht="15.5" x14ac:dyDescent="0.35">
      <c r="A95" s="112"/>
      <c r="B95" s="112"/>
      <c r="C95" s="112"/>
      <c r="D95" s="112"/>
      <c r="E95" s="107">
        <v>94</v>
      </c>
      <c r="F95" s="112"/>
      <c r="G95" s="112"/>
      <c r="H95" s="114"/>
      <c r="I95" s="93"/>
      <c r="J95" s="94"/>
    </row>
    <row r="96" spans="1:10" ht="15.5" x14ac:dyDescent="0.35">
      <c r="A96" s="112"/>
      <c r="B96" s="112"/>
      <c r="C96" s="112"/>
      <c r="D96" s="112"/>
      <c r="E96" s="107">
        <v>95</v>
      </c>
      <c r="F96" s="112"/>
      <c r="G96" s="112"/>
      <c r="H96" s="114"/>
      <c r="I96" s="93"/>
      <c r="J96" s="94"/>
    </row>
    <row r="97" spans="1:10" ht="15.5" x14ac:dyDescent="0.35">
      <c r="A97" s="112"/>
      <c r="B97" s="112"/>
      <c r="C97" s="112"/>
      <c r="D97" s="112"/>
      <c r="E97" s="107">
        <v>96</v>
      </c>
      <c r="F97" s="112"/>
      <c r="G97" s="112"/>
      <c r="H97" s="114"/>
      <c r="I97" s="93"/>
      <c r="J97" s="94"/>
    </row>
    <row r="98" spans="1:10" ht="15.5" x14ac:dyDescent="0.35">
      <c r="A98" s="112"/>
      <c r="B98" s="112"/>
      <c r="C98" s="112"/>
      <c r="D98" s="112"/>
      <c r="E98" s="107">
        <v>97</v>
      </c>
      <c r="F98" s="112"/>
      <c r="G98" s="112"/>
      <c r="H98" s="114"/>
      <c r="I98" s="93"/>
      <c r="J98" s="94"/>
    </row>
    <row r="99" spans="1:10" ht="15.5" x14ac:dyDescent="0.35">
      <c r="A99" s="112"/>
      <c r="B99" s="112"/>
      <c r="C99" s="112"/>
      <c r="D99" s="112"/>
      <c r="E99" s="107">
        <v>98</v>
      </c>
      <c r="F99" s="112"/>
      <c r="G99" s="112"/>
      <c r="H99" s="114"/>
      <c r="I99" s="93"/>
      <c r="J99" s="94"/>
    </row>
    <row r="100" spans="1:10" ht="15.5" x14ac:dyDescent="0.35">
      <c r="A100" s="112"/>
      <c r="B100" s="112"/>
      <c r="C100" s="112"/>
      <c r="D100" s="112"/>
      <c r="E100" s="107">
        <v>99</v>
      </c>
      <c r="F100" s="112"/>
      <c r="G100" s="112"/>
      <c r="H100" s="114"/>
      <c r="I100" s="93"/>
      <c r="J100" s="94"/>
    </row>
    <row r="101" spans="1:10" ht="15.5" x14ac:dyDescent="0.35">
      <c r="A101" s="112"/>
      <c r="B101" s="112"/>
      <c r="C101" s="112"/>
      <c r="D101" s="112"/>
      <c r="E101" s="107">
        <v>100</v>
      </c>
      <c r="F101" s="112"/>
      <c r="G101" s="112"/>
      <c r="H101" s="114"/>
      <c r="I101" s="93"/>
      <c r="J101" s="94"/>
    </row>
    <row r="102" spans="1:10" ht="15.5" x14ac:dyDescent="0.35">
      <c r="A102" s="112"/>
      <c r="B102" s="112"/>
      <c r="C102" s="112"/>
      <c r="D102" s="112"/>
      <c r="E102" s="107">
        <v>101</v>
      </c>
      <c r="F102" s="112"/>
      <c r="G102" s="112"/>
      <c r="H102" s="114"/>
      <c r="I102" s="93"/>
      <c r="J102" s="94"/>
    </row>
    <row r="103" spans="1:10" ht="15.5" x14ac:dyDescent="0.35">
      <c r="A103" s="112"/>
      <c r="B103" s="112"/>
      <c r="C103" s="112"/>
      <c r="D103" s="112"/>
      <c r="E103" s="107">
        <v>102</v>
      </c>
      <c r="F103" s="112"/>
      <c r="G103" s="112"/>
      <c r="H103" s="114"/>
      <c r="I103" s="93"/>
      <c r="J103" s="94"/>
    </row>
    <row r="104" spans="1:10" ht="15.5" x14ac:dyDescent="0.35">
      <c r="A104" s="112"/>
      <c r="B104" s="112"/>
      <c r="C104" s="112"/>
      <c r="D104" s="112"/>
      <c r="E104" s="107">
        <v>103</v>
      </c>
      <c r="F104" s="112"/>
      <c r="G104" s="112"/>
      <c r="H104" s="114"/>
      <c r="I104" s="93"/>
      <c r="J104" s="94"/>
    </row>
    <row r="105" spans="1:10" ht="15.5" x14ac:dyDescent="0.35">
      <c r="A105" s="112"/>
      <c r="B105" s="112"/>
      <c r="C105" s="112"/>
      <c r="D105" s="112"/>
      <c r="E105" s="107">
        <v>104</v>
      </c>
      <c r="F105" s="112"/>
      <c r="G105" s="112"/>
      <c r="H105" s="114"/>
      <c r="I105" s="93"/>
      <c r="J105" s="94"/>
    </row>
    <row r="106" spans="1:10" ht="15.5" x14ac:dyDescent="0.35">
      <c r="A106" s="112"/>
      <c r="B106" s="112"/>
      <c r="C106" s="112"/>
      <c r="D106" s="112"/>
      <c r="E106" s="107">
        <v>105</v>
      </c>
      <c r="F106" s="112"/>
      <c r="G106" s="112"/>
      <c r="H106" s="114"/>
      <c r="I106" s="93"/>
      <c r="J106" s="94"/>
    </row>
    <row r="107" spans="1:10" ht="15.5" x14ac:dyDescent="0.35">
      <c r="A107" s="112"/>
      <c r="B107" s="112"/>
      <c r="C107" s="112"/>
      <c r="D107" s="112"/>
      <c r="E107" s="107">
        <v>106</v>
      </c>
      <c r="F107" s="112"/>
      <c r="G107" s="112"/>
      <c r="H107" s="114"/>
      <c r="I107" s="93"/>
      <c r="J107" s="94"/>
    </row>
    <row r="108" spans="1:10" ht="15.5" x14ac:dyDescent="0.35">
      <c r="A108" s="112"/>
      <c r="B108" s="112"/>
      <c r="C108" s="112"/>
      <c r="D108" s="112"/>
      <c r="E108" s="107">
        <v>107</v>
      </c>
      <c r="F108" s="112"/>
      <c r="G108" s="112"/>
      <c r="H108" s="114"/>
      <c r="I108" s="93"/>
      <c r="J108" s="94"/>
    </row>
    <row r="109" spans="1:10" ht="15.5" x14ac:dyDescent="0.35">
      <c r="A109" s="112"/>
      <c r="B109" s="112"/>
      <c r="C109" s="112"/>
      <c r="D109" s="112"/>
      <c r="E109" s="107">
        <v>108</v>
      </c>
      <c r="F109" s="112"/>
      <c r="G109" s="112"/>
      <c r="H109" s="114"/>
      <c r="I109" s="93"/>
      <c r="J109" s="94"/>
    </row>
    <row r="110" spans="1:10" ht="15.5" x14ac:dyDescent="0.35">
      <c r="A110" s="112"/>
      <c r="B110" s="112"/>
      <c r="C110" s="112"/>
      <c r="D110" s="112"/>
      <c r="E110" s="107">
        <v>109</v>
      </c>
      <c r="F110" s="112"/>
      <c r="G110" s="112"/>
      <c r="H110" s="114"/>
      <c r="I110" s="93"/>
      <c r="J110" s="94"/>
    </row>
    <row r="111" spans="1:10" ht="15.5" x14ac:dyDescent="0.35">
      <c r="A111" s="112"/>
      <c r="B111" s="112"/>
      <c r="C111" s="112"/>
      <c r="D111" s="112"/>
      <c r="E111" s="107">
        <v>110</v>
      </c>
      <c r="F111" s="112"/>
      <c r="G111" s="112"/>
      <c r="H111" s="114"/>
      <c r="I111" s="93"/>
      <c r="J111" s="94"/>
    </row>
    <row r="112" spans="1:10" ht="15.5" x14ac:dyDescent="0.35">
      <c r="A112" s="112"/>
      <c r="B112" s="112"/>
      <c r="C112" s="112"/>
      <c r="D112" s="112"/>
      <c r="E112" s="107">
        <v>111</v>
      </c>
      <c r="F112" s="112"/>
      <c r="G112" s="112"/>
      <c r="H112" s="114"/>
      <c r="I112" s="93"/>
      <c r="J112" s="94"/>
    </row>
    <row r="113" spans="1:10" ht="15.5" x14ac:dyDescent="0.35">
      <c r="A113" s="112"/>
      <c r="B113" s="112"/>
      <c r="C113" s="112"/>
      <c r="D113" s="112"/>
      <c r="E113" s="107">
        <v>112</v>
      </c>
      <c r="F113" s="112"/>
      <c r="G113" s="112"/>
      <c r="H113" s="114"/>
      <c r="I113" s="93"/>
      <c r="J113" s="94"/>
    </row>
    <row r="114" spans="1:10" ht="15.5" x14ac:dyDescent="0.35">
      <c r="A114" s="112"/>
      <c r="B114" s="112"/>
      <c r="C114" s="112"/>
      <c r="D114" s="112"/>
      <c r="E114" s="107">
        <v>113</v>
      </c>
      <c r="F114" s="112"/>
      <c r="G114" s="112"/>
      <c r="H114" s="114"/>
      <c r="I114" s="93"/>
      <c r="J114" s="94"/>
    </row>
    <row r="115" spans="1:10" ht="15.5" x14ac:dyDescent="0.35">
      <c r="A115" s="112"/>
      <c r="B115" s="112"/>
      <c r="C115" s="112"/>
      <c r="D115" s="112"/>
      <c r="E115" s="107">
        <v>114</v>
      </c>
      <c r="F115" s="112"/>
      <c r="G115" s="112"/>
      <c r="H115" s="114"/>
      <c r="I115" s="93"/>
      <c r="J115" s="94"/>
    </row>
    <row r="116" spans="1:10" ht="15.5" x14ac:dyDescent="0.35">
      <c r="A116" s="112"/>
      <c r="B116" s="112"/>
      <c r="C116" s="112"/>
      <c r="D116" s="112"/>
      <c r="E116" s="107">
        <v>115</v>
      </c>
      <c r="F116" s="112"/>
      <c r="G116" s="112"/>
      <c r="H116" s="114"/>
      <c r="I116" s="93"/>
      <c r="J116" s="94"/>
    </row>
    <row r="117" spans="1:10" ht="15.5" x14ac:dyDescent="0.35">
      <c r="A117" s="112"/>
      <c r="B117" s="112"/>
      <c r="C117" s="112"/>
      <c r="D117" s="112"/>
      <c r="E117" s="107">
        <v>116</v>
      </c>
      <c r="F117" s="112"/>
      <c r="G117" s="112"/>
      <c r="H117" s="114"/>
      <c r="I117" s="93"/>
      <c r="J117" s="94"/>
    </row>
    <row r="118" spans="1:10" ht="15.5" x14ac:dyDescent="0.35">
      <c r="A118" s="112"/>
      <c r="B118" s="112"/>
      <c r="C118" s="112"/>
      <c r="D118" s="112"/>
      <c r="E118" s="107">
        <v>117</v>
      </c>
      <c r="F118" s="112"/>
      <c r="G118" s="112"/>
      <c r="H118" s="114"/>
      <c r="I118" s="93"/>
      <c r="J118" s="94"/>
    </row>
    <row r="119" spans="1:10" ht="15.5" x14ac:dyDescent="0.35">
      <c r="A119" s="112"/>
      <c r="B119" s="112"/>
      <c r="C119" s="112"/>
      <c r="D119" s="112"/>
      <c r="E119" s="107">
        <v>118</v>
      </c>
      <c r="F119" s="112"/>
      <c r="G119" s="112"/>
      <c r="H119" s="114"/>
      <c r="I119" s="93"/>
      <c r="J119" s="94"/>
    </row>
    <row r="120" spans="1:10" ht="15.5" x14ac:dyDescent="0.35">
      <c r="A120" s="112"/>
      <c r="B120" s="112"/>
      <c r="C120" s="112"/>
      <c r="D120" s="112"/>
      <c r="E120" s="107">
        <v>119</v>
      </c>
      <c r="F120" s="112"/>
      <c r="G120" s="112"/>
      <c r="H120" s="114"/>
      <c r="I120" s="93"/>
      <c r="J120" s="94"/>
    </row>
    <row r="121" spans="1:10" ht="15.5" x14ac:dyDescent="0.35">
      <c r="A121" s="112"/>
      <c r="B121" s="112"/>
      <c r="C121" s="112"/>
      <c r="D121" s="112"/>
      <c r="E121" s="107">
        <v>120</v>
      </c>
      <c r="F121" s="112"/>
      <c r="G121" s="112"/>
      <c r="H121" s="114"/>
      <c r="I121" s="93"/>
      <c r="J121" s="94"/>
    </row>
    <row r="122" spans="1:10" ht="15.5" x14ac:dyDescent="0.35">
      <c r="A122" s="112"/>
      <c r="B122" s="112"/>
      <c r="C122" s="112"/>
      <c r="D122" s="112"/>
      <c r="E122" s="107">
        <v>121</v>
      </c>
      <c r="F122" s="112"/>
      <c r="G122" s="112"/>
      <c r="H122" s="114"/>
      <c r="I122" s="93"/>
      <c r="J122" s="94"/>
    </row>
    <row r="123" spans="1:10" ht="15.5" x14ac:dyDescent="0.35">
      <c r="A123" s="112"/>
      <c r="B123" s="112"/>
      <c r="C123" s="112"/>
      <c r="D123" s="112"/>
      <c r="E123" s="107">
        <v>122</v>
      </c>
      <c r="F123" s="112"/>
      <c r="G123" s="112"/>
      <c r="H123" s="114"/>
      <c r="I123" s="93"/>
      <c r="J123" s="94"/>
    </row>
    <row r="124" spans="1:10" ht="15.5" x14ac:dyDescent="0.35">
      <c r="A124" s="112"/>
      <c r="B124" s="112"/>
      <c r="C124" s="112"/>
      <c r="D124" s="112"/>
      <c r="E124" s="107">
        <v>123</v>
      </c>
      <c r="F124" s="112"/>
      <c r="G124" s="112"/>
      <c r="H124" s="114"/>
      <c r="I124" s="93"/>
      <c r="J124" s="94"/>
    </row>
    <row r="125" spans="1:10" ht="15.5" x14ac:dyDescent="0.35">
      <c r="A125" s="112"/>
      <c r="B125" s="112"/>
      <c r="C125" s="112"/>
      <c r="D125" s="112"/>
      <c r="E125" s="107">
        <v>124</v>
      </c>
      <c r="F125" s="112"/>
      <c r="G125" s="112"/>
      <c r="H125" s="114"/>
      <c r="I125" s="93"/>
      <c r="J125" s="94"/>
    </row>
    <row r="126" spans="1:10" ht="15.5" x14ac:dyDescent="0.35">
      <c r="A126" s="112"/>
      <c r="B126" s="112"/>
      <c r="C126" s="112"/>
      <c r="D126" s="112"/>
      <c r="E126" s="107">
        <v>125</v>
      </c>
      <c r="F126" s="112"/>
      <c r="G126" s="112"/>
      <c r="H126" s="114"/>
      <c r="I126" s="93"/>
      <c r="J126" s="94"/>
    </row>
    <row r="127" spans="1:10" ht="15.5" x14ac:dyDescent="0.35">
      <c r="A127" s="112"/>
      <c r="B127" s="112"/>
      <c r="C127" s="112"/>
      <c r="D127" s="112"/>
      <c r="E127" s="107">
        <v>126</v>
      </c>
      <c r="F127" s="112"/>
      <c r="G127" s="112"/>
      <c r="H127" s="114"/>
      <c r="I127" s="93"/>
      <c r="J127" s="94"/>
    </row>
    <row r="128" spans="1:10" ht="15.5" x14ac:dyDescent="0.35">
      <c r="A128" s="112"/>
      <c r="B128" s="112"/>
      <c r="C128" s="112"/>
      <c r="D128" s="112"/>
      <c r="E128" s="107">
        <v>127</v>
      </c>
      <c r="F128" s="112"/>
      <c r="G128" s="112"/>
      <c r="H128" s="114"/>
      <c r="I128" s="93"/>
      <c r="J128" s="94"/>
    </row>
    <row r="129" spans="1:10" ht="15.5" x14ac:dyDescent="0.35">
      <c r="A129" s="112"/>
      <c r="B129" s="112"/>
      <c r="C129" s="112"/>
      <c r="D129" s="112"/>
      <c r="E129" s="107">
        <v>128</v>
      </c>
      <c r="F129" s="112"/>
      <c r="G129" s="112"/>
      <c r="H129" s="114"/>
      <c r="I129" s="93"/>
      <c r="J129" s="94"/>
    </row>
    <row r="130" spans="1:10" ht="15.5" x14ac:dyDescent="0.35">
      <c r="A130" s="112"/>
      <c r="B130" s="112"/>
      <c r="C130" s="112"/>
      <c r="D130" s="112"/>
      <c r="E130" s="107">
        <v>129</v>
      </c>
      <c r="F130" s="112"/>
      <c r="G130" s="112"/>
      <c r="H130" s="114"/>
      <c r="I130" s="93"/>
      <c r="J130" s="94"/>
    </row>
    <row r="131" spans="1:10" ht="15.5" x14ac:dyDescent="0.35">
      <c r="A131" s="112"/>
      <c r="B131" s="112"/>
      <c r="C131" s="112"/>
      <c r="D131" s="112"/>
      <c r="E131" s="107">
        <v>130</v>
      </c>
      <c r="F131" s="112"/>
      <c r="G131" s="112"/>
      <c r="H131" s="114"/>
      <c r="I131" s="93"/>
      <c r="J131" s="94"/>
    </row>
    <row r="132" spans="1:10" ht="15.5" x14ac:dyDescent="0.35">
      <c r="A132" s="112"/>
      <c r="B132" s="112"/>
      <c r="C132" s="112"/>
      <c r="D132" s="112"/>
      <c r="E132" s="107">
        <v>131</v>
      </c>
      <c r="F132" s="112"/>
      <c r="G132" s="112"/>
      <c r="H132" s="114"/>
      <c r="I132" s="93"/>
      <c r="J132" s="94"/>
    </row>
    <row r="133" spans="1:10" ht="15.5" x14ac:dyDescent="0.35">
      <c r="A133" s="112"/>
      <c r="B133" s="112"/>
      <c r="C133" s="112"/>
      <c r="D133" s="112"/>
      <c r="E133" s="107">
        <v>132</v>
      </c>
      <c r="F133" s="112"/>
      <c r="G133" s="112"/>
      <c r="H133" s="114"/>
      <c r="I133" s="93"/>
      <c r="J133" s="94"/>
    </row>
    <row r="134" spans="1:10" ht="15.5" x14ac:dyDescent="0.35">
      <c r="A134" s="112"/>
      <c r="B134" s="112"/>
      <c r="C134" s="112"/>
      <c r="D134" s="112"/>
      <c r="E134" s="107">
        <v>133</v>
      </c>
      <c r="F134" s="112"/>
      <c r="G134" s="112"/>
      <c r="H134" s="114"/>
      <c r="I134" s="93"/>
      <c r="J134" s="94"/>
    </row>
    <row r="135" spans="1:10" ht="15.5" x14ac:dyDescent="0.35">
      <c r="A135" s="112"/>
      <c r="B135" s="112"/>
      <c r="C135" s="112"/>
      <c r="D135" s="112"/>
      <c r="E135" s="107">
        <v>134</v>
      </c>
      <c r="F135" s="112"/>
      <c r="G135" s="112"/>
      <c r="H135" s="114"/>
      <c r="I135" s="93"/>
      <c r="J135" s="94"/>
    </row>
    <row r="136" spans="1:10" ht="15.5" x14ac:dyDescent="0.35">
      <c r="A136" s="112"/>
      <c r="B136" s="112"/>
      <c r="C136" s="112"/>
      <c r="D136" s="112"/>
      <c r="E136" s="107">
        <v>135</v>
      </c>
      <c r="F136" s="112"/>
      <c r="G136" s="112"/>
      <c r="H136" s="114"/>
      <c r="I136" s="93"/>
      <c r="J136" s="94"/>
    </row>
    <row r="137" spans="1:10" ht="15.5" x14ac:dyDescent="0.35">
      <c r="A137" s="112"/>
      <c r="B137" s="112"/>
      <c r="C137" s="112"/>
      <c r="D137" s="112"/>
      <c r="E137" s="107">
        <v>136</v>
      </c>
      <c r="F137" s="112"/>
      <c r="G137" s="112"/>
      <c r="H137" s="114"/>
      <c r="I137" s="93"/>
      <c r="J137" s="94"/>
    </row>
    <row r="138" spans="1:10" ht="15.5" x14ac:dyDescent="0.35">
      <c r="A138" s="112"/>
      <c r="B138" s="112"/>
      <c r="C138" s="112"/>
      <c r="D138" s="112"/>
      <c r="E138" s="107">
        <v>137</v>
      </c>
      <c r="F138" s="112"/>
      <c r="G138" s="112"/>
      <c r="H138" s="114"/>
      <c r="I138" s="93"/>
      <c r="J138" s="94"/>
    </row>
    <row r="139" spans="1:10" ht="15.5" x14ac:dyDescent="0.35">
      <c r="A139" s="112"/>
      <c r="B139" s="112"/>
      <c r="C139" s="112"/>
      <c r="D139" s="112"/>
      <c r="E139" s="107">
        <v>138</v>
      </c>
      <c r="F139" s="112"/>
      <c r="G139" s="112"/>
      <c r="H139" s="114"/>
      <c r="I139" s="93"/>
      <c r="J139" s="94"/>
    </row>
    <row r="140" spans="1:10" ht="15.5" x14ac:dyDescent="0.35">
      <c r="A140" s="112"/>
      <c r="B140" s="112"/>
      <c r="C140" s="112"/>
      <c r="D140" s="112"/>
      <c r="E140" s="107">
        <v>139</v>
      </c>
      <c r="F140" s="112"/>
      <c r="G140" s="112"/>
      <c r="H140" s="114"/>
      <c r="I140" s="93"/>
      <c r="J140" s="94"/>
    </row>
    <row r="141" spans="1:10" ht="15.5" x14ac:dyDescent="0.35">
      <c r="A141" s="112"/>
      <c r="B141" s="112"/>
      <c r="C141" s="112"/>
      <c r="D141" s="112"/>
      <c r="E141" s="107">
        <v>140</v>
      </c>
      <c r="F141" s="112"/>
      <c r="G141" s="112"/>
      <c r="H141" s="114"/>
      <c r="I141" s="93"/>
      <c r="J141" s="94"/>
    </row>
    <row r="142" spans="1:10" ht="15.5" x14ac:dyDescent="0.35">
      <c r="A142" s="112"/>
      <c r="B142" s="112"/>
      <c r="C142" s="112"/>
      <c r="D142" s="112"/>
      <c r="E142" s="107">
        <v>141</v>
      </c>
      <c r="F142" s="112"/>
      <c r="G142" s="112"/>
      <c r="H142" s="114"/>
      <c r="I142" s="93"/>
      <c r="J142" s="94"/>
    </row>
    <row r="143" spans="1:10" ht="15.5" x14ac:dyDescent="0.35">
      <c r="A143" s="112"/>
      <c r="B143" s="112"/>
      <c r="C143" s="112"/>
      <c r="D143" s="112"/>
      <c r="E143" s="107">
        <v>142</v>
      </c>
      <c r="F143" s="112"/>
      <c r="G143" s="112"/>
      <c r="H143" s="114"/>
      <c r="I143" s="93"/>
      <c r="J143" s="94"/>
    </row>
    <row r="144" spans="1:10" ht="15.5" x14ac:dyDescent="0.35">
      <c r="A144" s="112"/>
      <c r="B144" s="112"/>
      <c r="C144" s="112"/>
      <c r="D144" s="112"/>
      <c r="E144" s="107">
        <v>143</v>
      </c>
      <c r="F144" s="112"/>
      <c r="G144" s="112"/>
      <c r="H144" s="114"/>
      <c r="I144" s="93"/>
      <c r="J144" s="94"/>
    </row>
    <row r="145" spans="1:10" ht="15.5" x14ac:dyDescent="0.35">
      <c r="A145" s="112"/>
      <c r="B145" s="112"/>
      <c r="C145" s="112"/>
      <c r="D145" s="112"/>
      <c r="E145" s="107">
        <v>144</v>
      </c>
      <c r="F145" s="112"/>
      <c r="G145" s="112"/>
      <c r="H145" s="114"/>
      <c r="I145" s="93"/>
      <c r="J145" s="94"/>
    </row>
    <row r="146" spans="1:10" ht="15.5" x14ac:dyDescent="0.35">
      <c r="A146" s="112"/>
      <c r="B146" s="112"/>
      <c r="C146" s="112"/>
      <c r="D146" s="112"/>
      <c r="E146" s="107">
        <v>145</v>
      </c>
      <c r="F146" s="112"/>
      <c r="G146" s="112"/>
      <c r="H146" s="114"/>
      <c r="I146" s="93"/>
      <c r="J146" s="94"/>
    </row>
    <row r="147" spans="1:10" ht="15.5" x14ac:dyDescent="0.35">
      <c r="A147" s="112"/>
      <c r="B147" s="112"/>
      <c r="C147" s="112"/>
      <c r="D147" s="112"/>
      <c r="E147" s="107">
        <v>146</v>
      </c>
      <c r="F147" s="112"/>
      <c r="G147" s="112"/>
      <c r="H147" s="114"/>
      <c r="I147" s="93"/>
      <c r="J147" s="94"/>
    </row>
    <row r="148" spans="1:10" ht="15.5" x14ac:dyDescent="0.35">
      <c r="A148" s="112"/>
      <c r="B148" s="112"/>
      <c r="C148" s="112"/>
      <c r="D148" s="112"/>
      <c r="E148" s="107">
        <v>147</v>
      </c>
      <c r="F148" s="112"/>
      <c r="G148" s="112"/>
      <c r="H148" s="114"/>
      <c r="I148" s="93"/>
      <c r="J148" s="94"/>
    </row>
    <row r="149" spans="1:10" ht="15.5" x14ac:dyDescent="0.35">
      <c r="A149" s="112"/>
      <c r="B149" s="112"/>
      <c r="C149" s="112"/>
      <c r="D149" s="112"/>
      <c r="E149" s="107">
        <v>148</v>
      </c>
      <c r="F149" s="112"/>
      <c r="G149" s="112"/>
      <c r="H149" s="114"/>
      <c r="I149" s="93"/>
      <c r="J149" s="94"/>
    </row>
    <row r="150" spans="1:10" ht="15.5" x14ac:dyDescent="0.35">
      <c r="A150" s="112"/>
      <c r="B150" s="112"/>
      <c r="C150" s="112"/>
      <c r="D150" s="112"/>
      <c r="E150" s="107">
        <v>149</v>
      </c>
      <c r="F150" s="112"/>
      <c r="G150" s="112"/>
      <c r="H150" s="114"/>
      <c r="I150" s="93"/>
      <c r="J150" s="94"/>
    </row>
    <row r="151" spans="1:10" ht="15.5" x14ac:dyDescent="0.35">
      <c r="A151" s="112"/>
      <c r="B151" s="112"/>
      <c r="C151" s="112"/>
      <c r="D151" s="112"/>
      <c r="E151" s="107">
        <v>150</v>
      </c>
      <c r="F151" s="112"/>
      <c r="G151" s="112"/>
      <c r="H151" s="114"/>
      <c r="I151" s="93"/>
      <c r="J151" s="94"/>
    </row>
    <row r="152" spans="1:10" ht="15.5" x14ac:dyDescent="0.35">
      <c r="A152" s="112"/>
      <c r="B152" s="112"/>
      <c r="C152" s="112"/>
      <c r="D152" s="112"/>
      <c r="E152" s="107">
        <v>151</v>
      </c>
      <c r="F152" s="112"/>
      <c r="G152" s="112"/>
      <c r="H152" s="114"/>
      <c r="I152" s="93"/>
      <c r="J152" s="94"/>
    </row>
    <row r="153" spans="1:10" ht="15.5" x14ac:dyDescent="0.35">
      <c r="A153" s="112"/>
      <c r="B153" s="112"/>
      <c r="C153" s="112"/>
      <c r="D153" s="112"/>
      <c r="E153" s="107">
        <v>152</v>
      </c>
      <c r="F153" s="112"/>
      <c r="G153" s="112"/>
      <c r="H153" s="114"/>
      <c r="I153" s="93"/>
      <c r="J153" s="94"/>
    </row>
    <row r="154" spans="1:10" ht="15.5" x14ac:dyDescent="0.35">
      <c r="A154" s="112"/>
      <c r="B154" s="112"/>
      <c r="C154" s="112"/>
      <c r="D154" s="112"/>
      <c r="E154" s="107">
        <v>153</v>
      </c>
      <c r="F154" s="112"/>
      <c r="G154" s="112"/>
      <c r="H154" s="114"/>
      <c r="I154" s="93"/>
      <c r="J154" s="94"/>
    </row>
    <row r="155" spans="1:10" ht="15.5" x14ac:dyDescent="0.35">
      <c r="A155" s="112"/>
      <c r="B155" s="112"/>
      <c r="C155" s="112"/>
      <c r="D155" s="112"/>
      <c r="E155" s="107">
        <v>154</v>
      </c>
      <c r="F155" s="112"/>
      <c r="G155" s="112"/>
      <c r="H155" s="114"/>
      <c r="I155" s="93"/>
      <c r="J155" s="94"/>
    </row>
    <row r="156" spans="1:10" ht="15.5" x14ac:dyDescent="0.35">
      <c r="A156" s="112"/>
      <c r="B156" s="112"/>
      <c r="C156" s="112"/>
      <c r="D156" s="112"/>
      <c r="E156" s="107">
        <v>155</v>
      </c>
      <c r="F156" s="112"/>
      <c r="G156" s="112"/>
      <c r="H156" s="114"/>
      <c r="I156" s="93"/>
      <c r="J156" s="94"/>
    </row>
    <row r="157" spans="1:10" ht="15.5" x14ac:dyDescent="0.35">
      <c r="A157" s="112"/>
      <c r="B157" s="112"/>
      <c r="C157" s="112"/>
      <c r="D157" s="112"/>
      <c r="E157" s="107">
        <v>156</v>
      </c>
      <c r="F157" s="112"/>
      <c r="G157" s="112"/>
      <c r="H157" s="114"/>
      <c r="I157" s="93"/>
      <c r="J157" s="94"/>
    </row>
    <row r="158" spans="1:10" ht="15.5" x14ac:dyDescent="0.35">
      <c r="A158" s="112"/>
      <c r="B158" s="112"/>
      <c r="C158" s="112"/>
      <c r="D158" s="112"/>
      <c r="E158" s="107">
        <v>157</v>
      </c>
      <c r="F158" s="112"/>
      <c r="G158" s="112"/>
      <c r="H158" s="114"/>
      <c r="I158" s="93"/>
      <c r="J158" s="94"/>
    </row>
    <row r="159" spans="1:10" ht="15.5" x14ac:dyDescent="0.35">
      <c r="A159" s="112"/>
      <c r="B159" s="112"/>
      <c r="C159" s="112"/>
      <c r="D159" s="112"/>
      <c r="E159" s="107">
        <v>158</v>
      </c>
      <c r="F159" s="112"/>
      <c r="G159" s="112"/>
      <c r="H159" s="114"/>
      <c r="I159" s="93"/>
      <c r="J159" s="94"/>
    </row>
    <row r="160" spans="1:10" ht="15.5" x14ac:dyDescent="0.35">
      <c r="A160" s="112"/>
      <c r="B160" s="112"/>
      <c r="C160" s="112"/>
      <c r="D160" s="112"/>
      <c r="E160" s="107">
        <v>159</v>
      </c>
      <c r="F160" s="112"/>
      <c r="G160" s="112"/>
      <c r="H160" s="114"/>
      <c r="I160" s="93"/>
      <c r="J160" s="94"/>
    </row>
    <row r="161" spans="1:10" ht="15.5" x14ac:dyDescent="0.35">
      <c r="A161" s="112"/>
      <c r="B161" s="112"/>
      <c r="C161" s="112"/>
      <c r="D161" s="112"/>
      <c r="E161" s="107">
        <v>160</v>
      </c>
      <c r="F161" s="112"/>
      <c r="G161" s="112"/>
      <c r="H161" s="114"/>
      <c r="I161" s="93"/>
      <c r="J161" s="94"/>
    </row>
    <row r="162" spans="1:10" ht="15.5" x14ac:dyDescent="0.35">
      <c r="A162" s="112"/>
      <c r="B162" s="112"/>
      <c r="C162" s="112"/>
      <c r="D162" s="112"/>
      <c r="E162" s="107">
        <v>161</v>
      </c>
      <c r="F162" s="112"/>
      <c r="G162" s="112"/>
      <c r="H162" s="114"/>
      <c r="I162" s="93"/>
      <c r="J162" s="94"/>
    </row>
    <row r="163" spans="1:10" ht="15.5" x14ac:dyDescent="0.35">
      <c r="A163" s="112"/>
      <c r="B163" s="112"/>
      <c r="C163" s="112"/>
      <c r="D163" s="112"/>
      <c r="E163" s="107">
        <v>162</v>
      </c>
      <c r="F163" s="112"/>
      <c r="G163" s="112"/>
      <c r="H163" s="114"/>
      <c r="I163" s="93"/>
      <c r="J163" s="94"/>
    </row>
    <row r="164" spans="1:10" ht="15.5" x14ac:dyDescent="0.35">
      <c r="A164" s="112"/>
      <c r="B164" s="112"/>
      <c r="C164" s="112"/>
      <c r="D164" s="112"/>
      <c r="E164" s="107">
        <v>163</v>
      </c>
      <c r="F164" s="112"/>
      <c r="G164" s="112"/>
      <c r="H164" s="114"/>
      <c r="I164" s="93"/>
      <c r="J164" s="94"/>
    </row>
    <row r="165" spans="1:10" ht="15.5" x14ac:dyDescent="0.35">
      <c r="A165" s="112"/>
      <c r="B165" s="112"/>
      <c r="C165" s="112"/>
      <c r="D165" s="112"/>
      <c r="E165" s="107">
        <v>164</v>
      </c>
      <c r="F165" s="112"/>
      <c r="G165" s="112"/>
      <c r="H165" s="114"/>
      <c r="I165" s="93"/>
      <c r="J165" s="94"/>
    </row>
    <row r="166" spans="1:10" ht="15.5" x14ac:dyDescent="0.35">
      <c r="A166" s="112"/>
      <c r="B166" s="112"/>
      <c r="C166" s="112"/>
      <c r="D166" s="112"/>
      <c r="E166" s="107">
        <v>165</v>
      </c>
      <c r="F166" s="112"/>
      <c r="G166" s="112"/>
      <c r="H166" s="114"/>
      <c r="I166" s="93"/>
      <c r="J166" s="94"/>
    </row>
    <row r="167" spans="1:10" ht="15.5" x14ac:dyDescent="0.35">
      <c r="A167" s="112"/>
      <c r="B167" s="112"/>
      <c r="C167" s="112"/>
      <c r="D167" s="112"/>
      <c r="E167" s="107">
        <v>166</v>
      </c>
      <c r="F167" s="112"/>
      <c r="G167" s="112"/>
      <c r="H167" s="114"/>
      <c r="I167" s="93"/>
      <c r="J167" s="94"/>
    </row>
    <row r="168" spans="1:10" ht="15.5" x14ac:dyDescent="0.35">
      <c r="A168" s="112"/>
      <c r="B168" s="112"/>
      <c r="C168" s="112"/>
      <c r="D168" s="112"/>
      <c r="E168" s="107">
        <v>167</v>
      </c>
      <c r="F168" s="112"/>
      <c r="G168" s="112"/>
      <c r="H168" s="114"/>
      <c r="I168" s="93"/>
      <c r="J168" s="94"/>
    </row>
    <row r="169" spans="1:10" ht="15.5" x14ac:dyDescent="0.35">
      <c r="A169" s="112"/>
      <c r="B169" s="112"/>
      <c r="C169" s="112"/>
      <c r="D169" s="112"/>
      <c r="E169" s="107">
        <v>168</v>
      </c>
      <c r="F169" s="112"/>
      <c r="G169" s="112"/>
      <c r="H169" s="114"/>
      <c r="I169" s="93"/>
      <c r="J169" s="94"/>
    </row>
    <row r="170" spans="1:10" ht="15.5" x14ac:dyDescent="0.35">
      <c r="A170" s="112"/>
      <c r="B170" s="112"/>
      <c r="C170" s="112"/>
      <c r="D170" s="112"/>
      <c r="E170" s="107">
        <v>169</v>
      </c>
      <c r="F170" s="112"/>
      <c r="G170" s="112"/>
      <c r="H170" s="114"/>
      <c r="I170" s="93"/>
      <c r="J170" s="94"/>
    </row>
    <row r="171" spans="1:10" ht="15.5" x14ac:dyDescent="0.35">
      <c r="A171" s="112"/>
      <c r="B171" s="112"/>
      <c r="C171" s="112"/>
      <c r="D171" s="112"/>
      <c r="E171" s="107">
        <v>170</v>
      </c>
      <c r="F171" s="112"/>
      <c r="G171" s="112"/>
      <c r="H171" s="114"/>
      <c r="I171" s="93"/>
      <c r="J171" s="94"/>
    </row>
    <row r="172" spans="1:10" ht="15.5" x14ac:dyDescent="0.35">
      <c r="A172" s="112"/>
      <c r="B172" s="112"/>
      <c r="C172" s="112"/>
      <c r="D172" s="112"/>
      <c r="E172" s="107">
        <v>171</v>
      </c>
      <c r="F172" s="112"/>
      <c r="G172" s="112"/>
      <c r="H172" s="114"/>
      <c r="I172" s="93"/>
      <c r="J172" s="94"/>
    </row>
    <row r="173" spans="1:10" ht="15.5" x14ac:dyDescent="0.35">
      <c r="A173" s="112"/>
      <c r="B173" s="112"/>
      <c r="C173" s="112"/>
      <c r="D173" s="112"/>
      <c r="E173" s="107">
        <v>172</v>
      </c>
      <c r="F173" s="112"/>
      <c r="G173" s="112"/>
      <c r="H173" s="114"/>
      <c r="I173" s="93"/>
      <c r="J173" s="94"/>
    </row>
    <row r="174" spans="1:10" ht="15.5" x14ac:dyDescent="0.35">
      <c r="A174" s="112"/>
      <c r="B174" s="112"/>
      <c r="C174" s="112"/>
      <c r="D174" s="112"/>
      <c r="E174" s="107">
        <v>173</v>
      </c>
      <c r="F174" s="112"/>
      <c r="G174" s="112"/>
      <c r="H174" s="114"/>
      <c r="I174" s="93"/>
      <c r="J174" s="94"/>
    </row>
    <row r="175" spans="1:10" ht="15.5" x14ac:dyDescent="0.35">
      <c r="A175" s="112"/>
      <c r="B175" s="112"/>
      <c r="C175" s="112"/>
      <c r="D175" s="112"/>
      <c r="E175" s="107">
        <v>174</v>
      </c>
      <c r="F175" s="112"/>
      <c r="G175" s="112"/>
      <c r="H175" s="114"/>
      <c r="I175" s="93"/>
      <c r="J175" s="94"/>
    </row>
    <row r="176" spans="1:10" ht="15.5" x14ac:dyDescent="0.35">
      <c r="A176" s="112"/>
      <c r="B176" s="112"/>
      <c r="C176" s="112"/>
      <c r="D176" s="112"/>
      <c r="E176" s="107">
        <v>175</v>
      </c>
      <c r="F176" s="112"/>
      <c r="G176" s="112"/>
      <c r="H176" s="114"/>
      <c r="I176" s="93"/>
      <c r="J176" s="94"/>
    </row>
    <row r="177" spans="1:10" ht="15.5" x14ac:dyDescent="0.35">
      <c r="A177" s="112"/>
      <c r="B177" s="112"/>
      <c r="C177" s="112"/>
      <c r="D177" s="112"/>
      <c r="E177" s="107">
        <v>176</v>
      </c>
      <c r="F177" s="112"/>
      <c r="G177" s="112"/>
      <c r="H177" s="114"/>
      <c r="I177" s="93"/>
      <c r="J177" s="94"/>
    </row>
    <row r="178" spans="1:10" ht="15.5" x14ac:dyDescent="0.35">
      <c r="A178" s="112"/>
      <c r="B178" s="112"/>
      <c r="C178" s="112"/>
      <c r="D178" s="112"/>
      <c r="E178" s="107">
        <v>177</v>
      </c>
      <c r="F178" s="112"/>
      <c r="G178" s="112"/>
      <c r="H178" s="114"/>
      <c r="I178" s="93"/>
      <c r="J178" s="94"/>
    </row>
    <row r="179" spans="1:10" ht="15.5" x14ac:dyDescent="0.35">
      <c r="A179" s="112"/>
      <c r="B179" s="112"/>
      <c r="C179" s="112"/>
      <c r="D179" s="112"/>
      <c r="E179" s="107">
        <v>178</v>
      </c>
      <c r="F179" s="112"/>
      <c r="G179" s="112"/>
      <c r="H179" s="114"/>
      <c r="I179" s="93"/>
      <c r="J179" s="94"/>
    </row>
    <row r="180" spans="1:10" ht="15.5" x14ac:dyDescent="0.35">
      <c r="A180" s="112"/>
      <c r="B180" s="112"/>
      <c r="C180" s="112"/>
      <c r="D180" s="112"/>
      <c r="E180" s="107">
        <v>179</v>
      </c>
      <c r="F180" s="112"/>
      <c r="G180" s="112"/>
      <c r="H180" s="114"/>
      <c r="I180" s="93"/>
      <c r="J180" s="94"/>
    </row>
    <row r="181" spans="1:10" ht="15.5" x14ac:dyDescent="0.35">
      <c r="A181" s="112"/>
      <c r="B181" s="112"/>
      <c r="C181" s="112"/>
      <c r="D181" s="112"/>
      <c r="E181" s="107">
        <v>180</v>
      </c>
      <c r="F181" s="112"/>
      <c r="G181" s="112"/>
      <c r="H181" s="114"/>
      <c r="I181" s="93"/>
      <c r="J181" s="94"/>
    </row>
    <row r="182" spans="1:10" ht="15.5" x14ac:dyDescent="0.35">
      <c r="A182" s="112"/>
      <c r="B182" s="112"/>
      <c r="C182" s="112"/>
      <c r="D182" s="112"/>
      <c r="E182" s="107">
        <v>181</v>
      </c>
      <c r="F182" s="112"/>
      <c r="G182" s="112"/>
      <c r="H182" s="114"/>
      <c r="I182" s="93"/>
      <c r="J182" s="94"/>
    </row>
    <row r="183" spans="1:10" ht="15.5" x14ac:dyDescent="0.35">
      <c r="A183" s="112"/>
      <c r="B183" s="112"/>
      <c r="C183" s="112"/>
      <c r="D183" s="112"/>
      <c r="E183" s="107">
        <v>182</v>
      </c>
      <c r="F183" s="112"/>
      <c r="G183" s="112"/>
      <c r="H183" s="114"/>
      <c r="I183" s="93"/>
      <c r="J183" s="94"/>
    </row>
    <row r="184" spans="1:10" ht="15.5" x14ac:dyDescent="0.35">
      <c r="A184" s="112"/>
      <c r="B184" s="112"/>
      <c r="C184" s="112"/>
      <c r="D184" s="112"/>
      <c r="E184" s="107">
        <v>183</v>
      </c>
      <c r="F184" s="112"/>
      <c r="G184" s="112"/>
      <c r="H184" s="114"/>
      <c r="I184" s="93"/>
      <c r="J184" s="94"/>
    </row>
    <row r="185" spans="1:10" ht="15.5" x14ac:dyDescent="0.35">
      <c r="A185" s="112"/>
      <c r="B185" s="112"/>
      <c r="C185" s="112"/>
      <c r="D185" s="112"/>
      <c r="E185" s="107">
        <v>184</v>
      </c>
      <c r="F185" s="112"/>
      <c r="G185" s="112"/>
      <c r="H185" s="114"/>
      <c r="I185" s="93"/>
      <c r="J185" s="94"/>
    </row>
    <row r="186" spans="1:10" ht="15.5" x14ac:dyDescent="0.35">
      <c r="A186" s="112"/>
      <c r="B186" s="112"/>
      <c r="C186" s="112"/>
      <c r="D186" s="112"/>
      <c r="E186" s="107">
        <v>185</v>
      </c>
      <c r="F186" s="112"/>
      <c r="G186" s="112"/>
      <c r="H186" s="114"/>
      <c r="I186" s="93"/>
      <c r="J186" s="94"/>
    </row>
    <row r="187" spans="1:10" ht="15.5" x14ac:dyDescent="0.35">
      <c r="A187" s="112"/>
      <c r="B187" s="112"/>
      <c r="C187" s="112"/>
      <c r="D187" s="112"/>
      <c r="E187" s="107">
        <v>186</v>
      </c>
      <c r="F187" s="112"/>
      <c r="G187" s="112"/>
      <c r="H187" s="114"/>
      <c r="I187" s="93"/>
      <c r="J187" s="94"/>
    </row>
    <row r="188" spans="1:10" ht="15.5" x14ac:dyDescent="0.35">
      <c r="A188" s="112"/>
      <c r="B188" s="112"/>
      <c r="C188" s="112"/>
      <c r="D188" s="112"/>
      <c r="E188" s="107">
        <v>187</v>
      </c>
      <c r="F188" s="112"/>
      <c r="G188" s="112"/>
      <c r="H188" s="114"/>
      <c r="I188" s="93"/>
      <c r="J188" s="94"/>
    </row>
    <row r="189" spans="1:10" ht="15.5" x14ac:dyDescent="0.35">
      <c r="A189" s="112"/>
      <c r="B189" s="112"/>
      <c r="C189" s="112"/>
      <c r="D189" s="112"/>
      <c r="E189" s="107">
        <v>188</v>
      </c>
      <c r="F189" s="112"/>
      <c r="G189" s="112"/>
      <c r="H189" s="114"/>
      <c r="I189" s="93"/>
      <c r="J189" s="94"/>
    </row>
    <row r="190" spans="1:10" ht="15.5" x14ac:dyDescent="0.35">
      <c r="A190" s="112"/>
      <c r="B190" s="112"/>
      <c r="C190" s="112"/>
      <c r="D190" s="112"/>
      <c r="E190" s="107">
        <v>189</v>
      </c>
      <c r="F190" s="112"/>
      <c r="G190" s="112"/>
      <c r="H190" s="114"/>
      <c r="I190" s="93"/>
      <c r="J190" s="94"/>
    </row>
    <row r="191" spans="1:10" ht="15.5" x14ac:dyDescent="0.35">
      <c r="A191" s="112"/>
      <c r="B191" s="112"/>
      <c r="C191" s="112"/>
      <c r="D191" s="112"/>
      <c r="E191" s="107">
        <v>190</v>
      </c>
      <c r="F191" s="112"/>
      <c r="G191" s="112"/>
      <c r="H191" s="114"/>
      <c r="I191" s="93"/>
      <c r="J191" s="94"/>
    </row>
    <row r="192" spans="1:10" ht="15.5" x14ac:dyDescent="0.35">
      <c r="A192" s="112"/>
      <c r="B192" s="112"/>
      <c r="C192" s="112"/>
      <c r="D192" s="112"/>
      <c r="E192" s="107">
        <v>191</v>
      </c>
      <c r="F192" s="112"/>
      <c r="G192" s="112"/>
      <c r="H192" s="114"/>
      <c r="I192" s="93"/>
      <c r="J192" s="94"/>
    </row>
    <row r="193" spans="1:10" ht="15.5" x14ac:dyDescent="0.35">
      <c r="A193" s="112"/>
      <c r="B193" s="112"/>
      <c r="C193" s="112"/>
      <c r="D193" s="112"/>
      <c r="E193" s="107">
        <v>192</v>
      </c>
      <c r="F193" s="112"/>
      <c r="G193" s="112"/>
      <c r="H193" s="114"/>
      <c r="I193" s="93"/>
      <c r="J193" s="94"/>
    </row>
    <row r="194" spans="1:10" ht="15.5" x14ac:dyDescent="0.35">
      <c r="A194" s="112"/>
      <c r="B194" s="112"/>
      <c r="C194" s="112"/>
      <c r="D194" s="112"/>
      <c r="E194" s="107">
        <v>193</v>
      </c>
      <c r="F194" s="112"/>
      <c r="G194" s="112"/>
      <c r="H194" s="114"/>
      <c r="I194" s="93"/>
      <c r="J194" s="94"/>
    </row>
    <row r="195" spans="1:10" ht="15.5" x14ac:dyDescent="0.35">
      <c r="A195" s="112"/>
      <c r="B195" s="112"/>
      <c r="C195" s="112"/>
      <c r="D195" s="112"/>
      <c r="E195" s="107">
        <v>194</v>
      </c>
      <c r="F195" s="112"/>
      <c r="G195" s="112"/>
      <c r="H195" s="114"/>
      <c r="I195" s="93"/>
      <c r="J195" s="94"/>
    </row>
    <row r="196" spans="1:10" ht="15.5" x14ac:dyDescent="0.35">
      <c r="A196" s="112"/>
      <c r="B196" s="112"/>
      <c r="C196" s="112"/>
      <c r="D196" s="112"/>
      <c r="E196" s="107">
        <v>195</v>
      </c>
      <c r="F196" s="112"/>
      <c r="G196" s="112"/>
      <c r="H196" s="114"/>
      <c r="I196" s="93"/>
      <c r="J196" s="94"/>
    </row>
    <row r="197" spans="1:10" ht="15.5" x14ac:dyDescent="0.35">
      <c r="A197" s="112"/>
      <c r="B197" s="112"/>
      <c r="C197" s="112"/>
      <c r="D197" s="112"/>
      <c r="E197" s="107">
        <v>196</v>
      </c>
      <c r="F197" s="112"/>
      <c r="G197" s="112"/>
      <c r="H197" s="114"/>
      <c r="I197" s="93"/>
      <c r="J197" s="94"/>
    </row>
    <row r="198" spans="1:10" ht="15.5" x14ac:dyDescent="0.35">
      <c r="A198" s="112"/>
      <c r="B198" s="112"/>
      <c r="C198" s="112"/>
      <c r="D198" s="112"/>
      <c r="E198" s="107">
        <v>197</v>
      </c>
      <c r="F198" s="112"/>
      <c r="G198" s="112"/>
      <c r="H198" s="114"/>
      <c r="I198" s="93"/>
      <c r="J198" s="94"/>
    </row>
    <row r="199" spans="1:10" ht="15.5" x14ac:dyDescent="0.35">
      <c r="A199" s="112"/>
      <c r="B199" s="112"/>
      <c r="C199" s="112"/>
      <c r="D199" s="112"/>
      <c r="E199" s="107">
        <v>198</v>
      </c>
      <c r="F199" s="112"/>
      <c r="G199" s="112"/>
      <c r="H199" s="114"/>
      <c r="I199" s="93"/>
      <c r="J199" s="94"/>
    </row>
    <row r="200" spans="1:10" ht="15.5" x14ac:dyDescent="0.35">
      <c r="A200" s="112"/>
      <c r="B200" s="112"/>
      <c r="C200" s="112"/>
      <c r="D200" s="112"/>
      <c r="E200" s="107">
        <v>199</v>
      </c>
      <c r="F200" s="112"/>
      <c r="G200" s="112"/>
      <c r="H200" s="114"/>
      <c r="I200" s="93"/>
      <c r="J200" s="94"/>
    </row>
    <row r="201" spans="1:10" ht="15.5" x14ac:dyDescent="0.35">
      <c r="A201" s="112"/>
      <c r="B201" s="112"/>
      <c r="C201" s="112"/>
      <c r="D201" s="112"/>
      <c r="E201" s="107">
        <v>200</v>
      </c>
      <c r="F201" s="112"/>
      <c r="G201" s="112"/>
      <c r="H201" s="114"/>
      <c r="I201" s="93"/>
      <c r="J201" s="94"/>
    </row>
    <row r="202" spans="1:10" ht="15.5" x14ac:dyDescent="0.35">
      <c r="A202" s="112"/>
      <c r="B202" s="112"/>
      <c r="C202" s="112"/>
      <c r="D202" s="112"/>
      <c r="E202" s="107">
        <v>201</v>
      </c>
      <c r="F202" s="112"/>
      <c r="G202" s="112"/>
      <c r="H202" s="114"/>
      <c r="I202" s="93"/>
      <c r="J202" s="94"/>
    </row>
    <row r="203" spans="1:10" ht="15.5" x14ac:dyDescent="0.35">
      <c r="A203" s="112"/>
      <c r="B203" s="112"/>
      <c r="C203" s="112"/>
      <c r="D203" s="112"/>
      <c r="E203" s="107">
        <v>202</v>
      </c>
      <c r="F203" s="112"/>
      <c r="G203" s="112"/>
      <c r="H203" s="114"/>
      <c r="I203" s="93"/>
      <c r="J203" s="94"/>
    </row>
    <row r="204" spans="1:10" ht="15.5" x14ac:dyDescent="0.35">
      <c r="A204" s="112"/>
      <c r="B204" s="112"/>
      <c r="C204" s="112"/>
      <c r="D204" s="112"/>
      <c r="E204" s="107">
        <v>203</v>
      </c>
      <c r="F204" s="112"/>
      <c r="G204" s="112"/>
      <c r="H204" s="114"/>
      <c r="I204" s="93"/>
      <c r="J204" s="94"/>
    </row>
    <row r="205" spans="1:10" ht="15.5" x14ac:dyDescent="0.35">
      <c r="A205" s="112"/>
      <c r="B205" s="112"/>
      <c r="C205" s="112"/>
      <c r="D205" s="112"/>
      <c r="E205" s="107">
        <v>204</v>
      </c>
      <c r="F205" s="112"/>
      <c r="G205" s="112"/>
      <c r="H205" s="114"/>
      <c r="I205" s="93"/>
      <c r="J205" s="94"/>
    </row>
    <row r="206" spans="1:10" ht="15.5" x14ac:dyDescent="0.35">
      <c r="A206" s="112"/>
      <c r="B206" s="112"/>
      <c r="C206" s="112"/>
      <c r="D206" s="112"/>
      <c r="E206" s="107">
        <v>205</v>
      </c>
      <c r="F206" s="112"/>
      <c r="G206" s="112"/>
      <c r="H206" s="114"/>
      <c r="I206" s="93"/>
      <c r="J206" s="94"/>
    </row>
    <row r="207" spans="1:10" ht="15.5" x14ac:dyDescent="0.35">
      <c r="A207" s="112"/>
      <c r="B207" s="112"/>
      <c r="C207" s="112"/>
      <c r="D207" s="112"/>
      <c r="E207" s="107">
        <v>206</v>
      </c>
      <c r="F207" s="112"/>
      <c r="G207" s="112"/>
      <c r="H207" s="114"/>
      <c r="I207" s="93"/>
      <c r="J207" s="94"/>
    </row>
    <row r="208" spans="1:10" ht="15.5" x14ac:dyDescent="0.35">
      <c r="A208" s="112"/>
      <c r="B208" s="112"/>
      <c r="C208" s="112"/>
      <c r="D208" s="112"/>
      <c r="E208" s="107">
        <v>207</v>
      </c>
      <c r="F208" s="112"/>
      <c r="G208" s="112"/>
      <c r="H208" s="114"/>
      <c r="I208" s="93"/>
      <c r="J208" s="94"/>
    </row>
    <row r="209" spans="1:10" ht="15.5" x14ac:dyDescent="0.35">
      <c r="A209" s="112"/>
      <c r="B209" s="112"/>
      <c r="C209" s="112"/>
      <c r="D209" s="112"/>
      <c r="E209" s="107">
        <v>208</v>
      </c>
      <c r="F209" s="112"/>
      <c r="G209" s="112"/>
      <c r="H209" s="114"/>
      <c r="I209" s="93"/>
      <c r="J209" s="94"/>
    </row>
    <row r="210" spans="1:10" ht="15.5" x14ac:dyDescent="0.35">
      <c r="A210" s="112"/>
      <c r="B210" s="112"/>
      <c r="C210" s="112"/>
      <c r="D210" s="112"/>
      <c r="E210" s="107">
        <v>209</v>
      </c>
      <c r="F210" s="112"/>
      <c r="G210" s="112"/>
      <c r="H210" s="114"/>
      <c r="I210" s="93"/>
      <c r="J210" s="94"/>
    </row>
    <row r="211" spans="1:10" ht="15.5" x14ac:dyDescent="0.35">
      <c r="A211" s="112"/>
      <c r="B211" s="112"/>
      <c r="C211" s="112"/>
      <c r="D211" s="112"/>
      <c r="E211" s="107">
        <v>210</v>
      </c>
      <c r="F211" s="112"/>
      <c r="G211" s="112"/>
      <c r="H211" s="114"/>
      <c r="I211" s="93"/>
      <c r="J211" s="94"/>
    </row>
    <row r="212" spans="1:10" ht="15.5" x14ac:dyDescent="0.35">
      <c r="A212" s="112"/>
      <c r="B212" s="112"/>
      <c r="C212" s="112"/>
      <c r="D212" s="112"/>
      <c r="E212" s="107">
        <v>211</v>
      </c>
      <c r="F212" s="112"/>
      <c r="G212" s="112"/>
      <c r="H212" s="114"/>
      <c r="I212" s="93"/>
      <c r="J212" s="94"/>
    </row>
    <row r="213" spans="1:10" ht="15.5" x14ac:dyDescent="0.35">
      <c r="A213" s="112"/>
      <c r="B213" s="112"/>
      <c r="C213" s="112"/>
      <c r="D213" s="112"/>
      <c r="E213" s="107">
        <v>212</v>
      </c>
      <c r="F213" s="112"/>
      <c r="G213" s="112"/>
      <c r="H213" s="114"/>
      <c r="I213" s="93"/>
      <c r="J213" s="94"/>
    </row>
    <row r="214" spans="1:10" ht="15.5" x14ac:dyDescent="0.35">
      <c r="A214" s="112"/>
      <c r="B214" s="112"/>
      <c r="C214" s="112"/>
      <c r="D214" s="112"/>
      <c r="E214" s="107">
        <v>213</v>
      </c>
      <c r="F214" s="112"/>
      <c r="G214" s="112"/>
      <c r="H214" s="114"/>
      <c r="I214" s="93"/>
      <c r="J214" s="94"/>
    </row>
    <row r="215" spans="1:10" ht="15.5" x14ac:dyDescent="0.35">
      <c r="A215" s="112"/>
      <c r="B215" s="112"/>
      <c r="C215" s="112"/>
      <c r="D215" s="112"/>
      <c r="E215" s="107">
        <v>214</v>
      </c>
      <c r="F215" s="112"/>
      <c r="G215" s="112"/>
      <c r="H215" s="114"/>
      <c r="I215" s="93"/>
      <c r="J215" s="94"/>
    </row>
    <row r="216" spans="1:10" ht="15.5" x14ac:dyDescent="0.35">
      <c r="A216" s="112"/>
      <c r="B216" s="112"/>
      <c r="C216" s="112"/>
      <c r="D216" s="112"/>
      <c r="E216" s="107">
        <v>215</v>
      </c>
      <c r="F216" s="112"/>
      <c r="G216" s="112"/>
      <c r="H216" s="114"/>
      <c r="I216" s="93"/>
      <c r="J216" s="94"/>
    </row>
    <row r="217" spans="1:10" ht="15.5" x14ac:dyDescent="0.35">
      <c r="A217" s="112"/>
      <c r="B217" s="112"/>
      <c r="C217" s="112"/>
      <c r="D217" s="112"/>
      <c r="E217" s="107">
        <v>216</v>
      </c>
      <c r="F217" s="112"/>
      <c r="G217" s="112"/>
      <c r="H217" s="114"/>
      <c r="I217" s="93"/>
      <c r="J217" s="94"/>
    </row>
    <row r="218" spans="1:10" ht="15.5" x14ac:dyDescent="0.35">
      <c r="A218" s="112"/>
      <c r="B218" s="112"/>
      <c r="C218" s="112"/>
      <c r="D218" s="112"/>
      <c r="E218" s="107">
        <v>217</v>
      </c>
      <c r="F218" s="112"/>
      <c r="G218" s="112"/>
      <c r="H218" s="114"/>
      <c r="I218" s="93"/>
      <c r="J218" s="94"/>
    </row>
    <row r="219" spans="1:10" ht="15.5" x14ac:dyDescent="0.35">
      <c r="A219" s="112"/>
      <c r="B219" s="112"/>
      <c r="C219" s="112"/>
      <c r="D219" s="112"/>
      <c r="E219" s="107">
        <v>218</v>
      </c>
      <c r="F219" s="112"/>
      <c r="G219" s="112"/>
      <c r="H219" s="114"/>
      <c r="I219" s="93"/>
      <c r="J219" s="94"/>
    </row>
    <row r="220" spans="1:10" ht="15.5" x14ac:dyDescent="0.35">
      <c r="A220" s="112"/>
      <c r="B220" s="112"/>
      <c r="C220" s="112"/>
      <c r="D220" s="112"/>
      <c r="E220" s="107">
        <v>219</v>
      </c>
      <c r="F220" s="112"/>
      <c r="G220" s="112"/>
      <c r="H220" s="114"/>
      <c r="I220" s="93"/>
      <c r="J220" s="94"/>
    </row>
    <row r="221" spans="1:10" ht="15.5" x14ac:dyDescent="0.35">
      <c r="A221" s="112"/>
      <c r="B221" s="112"/>
      <c r="C221" s="112"/>
      <c r="D221" s="112"/>
      <c r="E221" s="107">
        <v>220</v>
      </c>
      <c r="F221" s="112"/>
      <c r="G221" s="112"/>
      <c r="H221" s="114"/>
      <c r="I221" s="93"/>
      <c r="J221" s="94"/>
    </row>
    <row r="222" spans="1:10" ht="15.5" x14ac:dyDescent="0.35">
      <c r="A222" s="112"/>
      <c r="B222" s="112"/>
      <c r="C222" s="112"/>
      <c r="D222" s="112"/>
      <c r="E222" s="107">
        <v>221</v>
      </c>
      <c r="F222" s="112"/>
      <c r="G222" s="112"/>
      <c r="H222" s="114"/>
      <c r="I222" s="93"/>
      <c r="J222" s="94"/>
    </row>
    <row r="223" spans="1:10" ht="15.5" x14ac:dyDescent="0.35">
      <c r="A223" s="112"/>
      <c r="B223" s="112"/>
      <c r="C223" s="112"/>
      <c r="D223" s="112"/>
      <c r="E223" s="107">
        <v>222</v>
      </c>
      <c r="F223" s="112"/>
      <c r="G223" s="112"/>
      <c r="H223" s="114"/>
      <c r="I223" s="93"/>
      <c r="J223" s="94"/>
    </row>
    <row r="224" spans="1:10" ht="15.5" x14ac:dyDescent="0.35">
      <c r="A224" s="112"/>
      <c r="B224" s="112"/>
      <c r="C224" s="112"/>
      <c r="D224" s="112"/>
      <c r="E224" s="107">
        <v>223</v>
      </c>
      <c r="F224" s="112"/>
      <c r="G224" s="112"/>
      <c r="H224" s="114"/>
      <c r="I224" s="93"/>
      <c r="J224" s="94"/>
    </row>
    <row r="225" spans="1:10" ht="15.5" x14ac:dyDescent="0.35">
      <c r="A225" s="112"/>
      <c r="B225" s="112"/>
      <c r="C225" s="112"/>
      <c r="D225" s="112"/>
      <c r="E225" s="107">
        <v>224</v>
      </c>
      <c r="F225" s="112"/>
      <c r="G225" s="112"/>
      <c r="H225" s="114"/>
      <c r="I225" s="93"/>
      <c r="J225" s="94"/>
    </row>
    <row r="226" spans="1:10" ht="15.5" x14ac:dyDescent="0.35">
      <c r="A226" s="112"/>
      <c r="B226" s="112"/>
      <c r="C226" s="112"/>
      <c r="D226" s="112"/>
      <c r="E226" s="107">
        <v>225</v>
      </c>
      <c r="F226" s="112"/>
      <c r="G226" s="112"/>
      <c r="H226" s="114"/>
      <c r="I226" s="93"/>
      <c r="J226" s="94"/>
    </row>
    <row r="227" spans="1:10" ht="15.5" x14ac:dyDescent="0.35">
      <c r="A227" s="112"/>
      <c r="B227" s="112"/>
      <c r="C227" s="112"/>
      <c r="D227" s="112"/>
      <c r="E227" s="107">
        <v>226</v>
      </c>
      <c r="F227" s="112"/>
      <c r="G227" s="112"/>
      <c r="H227" s="114"/>
      <c r="I227" s="93"/>
      <c r="J227" s="94"/>
    </row>
    <row r="228" spans="1:10" ht="15.5" x14ac:dyDescent="0.35">
      <c r="A228" s="112"/>
      <c r="B228" s="112"/>
      <c r="C228" s="112"/>
      <c r="D228" s="112"/>
      <c r="E228" s="107">
        <v>227</v>
      </c>
      <c r="F228" s="112"/>
      <c r="G228" s="112"/>
      <c r="H228" s="114"/>
      <c r="I228" s="93"/>
      <c r="J228" s="94"/>
    </row>
    <row r="229" spans="1:10" ht="15.5" x14ac:dyDescent="0.35">
      <c r="A229" s="112"/>
      <c r="B229" s="112"/>
      <c r="C229" s="112"/>
      <c r="D229" s="112"/>
      <c r="E229" s="107">
        <v>228</v>
      </c>
      <c r="F229" s="112"/>
      <c r="G229" s="112"/>
      <c r="H229" s="114"/>
      <c r="I229" s="93"/>
      <c r="J229" s="94"/>
    </row>
    <row r="230" spans="1:10" ht="15.5" x14ac:dyDescent="0.35">
      <c r="A230" s="112"/>
      <c r="B230" s="112"/>
      <c r="C230" s="112"/>
      <c r="D230" s="112"/>
      <c r="E230" s="107">
        <v>229</v>
      </c>
      <c r="F230" s="112"/>
      <c r="G230" s="112"/>
      <c r="H230" s="114"/>
      <c r="I230" s="93"/>
      <c r="J230" s="94"/>
    </row>
    <row r="231" spans="1:10" ht="15.5" x14ac:dyDescent="0.35">
      <c r="A231" s="112"/>
      <c r="B231" s="112"/>
      <c r="C231" s="112"/>
      <c r="D231" s="112"/>
      <c r="E231" s="107">
        <v>230</v>
      </c>
      <c r="F231" s="112"/>
      <c r="G231" s="112"/>
      <c r="H231" s="114"/>
      <c r="I231" s="93"/>
      <c r="J231" s="94"/>
    </row>
    <row r="232" spans="1:10" ht="15.5" x14ac:dyDescent="0.35">
      <c r="A232" s="112"/>
      <c r="B232" s="112"/>
      <c r="C232" s="112"/>
      <c r="D232" s="112"/>
      <c r="E232" s="107">
        <v>231</v>
      </c>
      <c r="F232" s="112"/>
      <c r="G232" s="112"/>
      <c r="H232" s="114"/>
      <c r="I232" s="93"/>
      <c r="J232" s="94"/>
    </row>
    <row r="233" spans="1:10" ht="15.5" x14ac:dyDescent="0.35">
      <c r="A233" s="112"/>
      <c r="B233" s="112"/>
      <c r="C233" s="112"/>
      <c r="D233" s="112"/>
      <c r="E233" s="107">
        <v>232</v>
      </c>
      <c r="F233" s="112"/>
      <c r="G233" s="112"/>
      <c r="H233" s="114"/>
      <c r="I233" s="93"/>
      <c r="J233" s="94"/>
    </row>
    <row r="234" spans="1:10" ht="15.5" x14ac:dyDescent="0.35">
      <c r="A234" s="112"/>
      <c r="B234" s="112"/>
      <c r="C234" s="112"/>
      <c r="D234" s="112"/>
      <c r="E234" s="107">
        <v>233</v>
      </c>
      <c r="F234" s="112"/>
      <c r="G234" s="112"/>
      <c r="H234" s="114"/>
      <c r="I234" s="93"/>
      <c r="J234" s="94"/>
    </row>
    <row r="235" spans="1:10" ht="15.5" x14ac:dyDescent="0.35">
      <c r="A235" s="112"/>
      <c r="B235" s="112"/>
      <c r="C235" s="112"/>
      <c r="D235" s="112"/>
      <c r="E235" s="107">
        <v>234</v>
      </c>
      <c r="F235" s="112"/>
      <c r="G235" s="112"/>
      <c r="H235" s="114"/>
      <c r="I235" s="93"/>
      <c r="J235" s="94"/>
    </row>
    <row r="236" spans="1:10" ht="15.5" x14ac:dyDescent="0.35">
      <c r="A236" s="112"/>
      <c r="B236" s="112"/>
      <c r="C236" s="112"/>
      <c r="D236" s="112"/>
      <c r="E236" s="107">
        <v>235</v>
      </c>
      <c r="F236" s="112"/>
      <c r="G236" s="112"/>
      <c r="H236" s="114"/>
      <c r="I236" s="93"/>
      <c r="J236" s="94"/>
    </row>
    <row r="237" spans="1:10" ht="15.5" x14ac:dyDescent="0.35">
      <c r="A237" s="112"/>
      <c r="B237" s="112"/>
      <c r="C237" s="112"/>
      <c r="D237" s="112"/>
      <c r="E237" s="107">
        <v>236</v>
      </c>
      <c r="F237" s="112"/>
      <c r="G237" s="112"/>
      <c r="H237" s="114"/>
      <c r="I237" s="93"/>
      <c r="J237" s="94"/>
    </row>
    <row r="238" spans="1:10" ht="15.5" x14ac:dyDescent="0.35">
      <c r="A238" s="112"/>
      <c r="B238" s="112"/>
      <c r="C238" s="112"/>
      <c r="D238" s="112"/>
      <c r="E238" s="107">
        <v>237</v>
      </c>
      <c r="F238" s="112"/>
      <c r="G238" s="112"/>
      <c r="H238" s="114"/>
      <c r="I238" s="93"/>
      <c r="J238" s="94"/>
    </row>
    <row r="239" spans="1:10" ht="15.5" x14ac:dyDescent="0.35">
      <c r="A239" s="112"/>
      <c r="B239" s="112"/>
      <c r="C239" s="112"/>
      <c r="D239" s="112"/>
      <c r="E239" s="107">
        <v>238</v>
      </c>
      <c r="F239" s="112"/>
      <c r="G239" s="112"/>
      <c r="H239" s="114"/>
      <c r="I239" s="93"/>
      <c r="J239" s="94"/>
    </row>
    <row r="240" spans="1:10" ht="15.5" x14ac:dyDescent="0.35">
      <c r="A240" s="112"/>
      <c r="B240" s="112"/>
      <c r="C240" s="112"/>
      <c r="D240" s="112"/>
      <c r="E240" s="107">
        <v>239</v>
      </c>
      <c r="F240" s="112"/>
      <c r="G240" s="112"/>
      <c r="H240" s="114"/>
      <c r="I240" s="93"/>
      <c r="J240" s="94"/>
    </row>
    <row r="241" spans="1:10" ht="15.5" x14ac:dyDescent="0.35">
      <c r="A241" s="112"/>
      <c r="B241" s="112"/>
      <c r="C241" s="112"/>
      <c r="D241" s="112"/>
      <c r="E241" s="107">
        <v>240</v>
      </c>
      <c r="F241" s="112"/>
      <c r="G241" s="112"/>
      <c r="H241" s="114"/>
      <c r="I241" s="93"/>
      <c r="J241" s="94"/>
    </row>
    <row r="242" spans="1:10" ht="15.5" x14ac:dyDescent="0.35">
      <c r="A242" s="112"/>
      <c r="B242" s="112"/>
      <c r="C242" s="112"/>
      <c r="D242" s="112"/>
      <c r="E242" s="107">
        <v>241</v>
      </c>
      <c r="F242" s="112"/>
      <c r="G242" s="112"/>
      <c r="H242" s="114"/>
      <c r="I242" s="93"/>
      <c r="J242" s="94"/>
    </row>
    <row r="243" spans="1:10" ht="15.5" x14ac:dyDescent="0.35">
      <c r="A243" s="112"/>
      <c r="B243" s="112"/>
      <c r="C243" s="112"/>
      <c r="D243" s="112"/>
      <c r="E243" s="107">
        <v>242</v>
      </c>
      <c r="F243" s="112"/>
      <c r="G243" s="112"/>
      <c r="H243" s="114"/>
      <c r="I243" s="93"/>
      <c r="J243" s="94"/>
    </row>
    <row r="244" spans="1:10" ht="15.5" x14ac:dyDescent="0.35">
      <c r="A244" s="112"/>
      <c r="B244" s="112"/>
      <c r="C244" s="112"/>
      <c r="D244" s="112"/>
      <c r="E244" s="107">
        <v>243</v>
      </c>
      <c r="F244" s="112"/>
      <c r="G244" s="112"/>
      <c r="H244" s="114"/>
      <c r="I244" s="93"/>
      <c r="J244" s="94"/>
    </row>
    <row r="245" spans="1:10" ht="15.5" x14ac:dyDescent="0.35">
      <c r="A245" s="112"/>
      <c r="B245" s="112"/>
      <c r="C245" s="112"/>
      <c r="D245" s="112"/>
      <c r="E245" s="107">
        <v>244</v>
      </c>
      <c r="F245" s="112"/>
      <c r="G245" s="112"/>
      <c r="H245" s="114"/>
      <c r="I245" s="93"/>
      <c r="J245" s="94"/>
    </row>
    <row r="246" spans="1:10" ht="15.5" x14ac:dyDescent="0.35">
      <c r="A246" s="112"/>
      <c r="B246" s="112"/>
      <c r="C246" s="112"/>
      <c r="D246" s="112"/>
      <c r="E246" s="107">
        <v>245</v>
      </c>
      <c r="F246" s="112"/>
      <c r="G246" s="112"/>
      <c r="H246" s="114"/>
      <c r="I246" s="93"/>
      <c r="J246" s="94"/>
    </row>
    <row r="247" spans="1:10" ht="15.5" x14ac:dyDescent="0.35">
      <c r="A247" s="112"/>
      <c r="B247" s="112"/>
      <c r="C247" s="112"/>
      <c r="D247" s="112"/>
      <c r="E247" s="107">
        <v>246</v>
      </c>
      <c r="F247" s="112"/>
      <c r="G247" s="112"/>
      <c r="H247" s="114"/>
      <c r="I247" s="93"/>
      <c r="J247" s="94"/>
    </row>
    <row r="248" spans="1:10" ht="15.5" x14ac:dyDescent="0.35">
      <c r="A248" s="112"/>
      <c r="B248" s="112"/>
      <c r="C248" s="112"/>
      <c r="D248" s="112"/>
      <c r="E248" s="107">
        <v>247</v>
      </c>
      <c r="F248" s="112"/>
      <c r="G248" s="112"/>
      <c r="H248" s="114"/>
      <c r="I248" s="93"/>
      <c r="J248" s="94"/>
    </row>
    <row r="249" spans="1:10" ht="15.5" x14ac:dyDescent="0.35">
      <c r="A249" s="112"/>
      <c r="B249" s="112"/>
      <c r="C249" s="112"/>
      <c r="D249" s="112"/>
      <c r="E249" s="107">
        <v>248</v>
      </c>
      <c r="F249" s="112"/>
      <c r="G249" s="112"/>
      <c r="H249" s="114"/>
      <c r="I249" s="93"/>
      <c r="J249" s="94"/>
    </row>
    <row r="250" spans="1:10" ht="15.5" x14ac:dyDescent="0.35">
      <c r="A250" s="112"/>
      <c r="B250" s="112"/>
      <c r="C250" s="112"/>
      <c r="D250" s="112"/>
      <c r="E250" s="107">
        <v>249</v>
      </c>
      <c r="F250" s="112"/>
      <c r="G250" s="112"/>
      <c r="H250" s="114"/>
      <c r="I250" s="93"/>
      <c r="J250" s="94"/>
    </row>
    <row r="251" spans="1:10" ht="15.5" x14ac:dyDescent="0.35">
      <c r="A251" s="112"/>
      <c r="B251" s="112"/>
      <c r="C251" s="112"/>
      <c r="D251" s="112"/>
      <c r="E251" s="107">
        <v>250</v>
      </c>
      <c r="F251" s="112"/>
      <c r="G251" s="112"/>
      <c r="H251" s="114"/>
      <c r="I251" s="93"/>
      <c r="J251" s="94"/>
    </row>
    <row r="252" spans="1:10" ht="15.5" x14ac:dyDescent="0.35">
      <c r="A252" s="112"/>
      <c r="B252" s="112"/>
      <c r="C252" s="112"/>
      <c r="D252" s="112"/>
      <c r="E252" s="107">
        <v>251</v>
      </c>
      <c r="F252" s="112"/>
      <c r="G252" s="112"/>
      <c r="H252" s="114"/>
      <c r="I252" s="93"/>
      <c r="J252" s="94"/>
    </row>
    <row r="253" spans="1:10" ht="15.5" x14ac:dyDescent="0.35">
      <c r="A253" s="112"/>
      <c r="B253" s="112"/>
      <c r="C253" s="112"/>
      <c r="D253" s="112"/>
      <c r="E253" s="107">
        <v>252</v>
      </c>
      <c r="F253" s="112"/>
      <c r="G253" s="112"/>
      <c r="H253" s="114"/>
      <c r="I253" s="93"/>
      <c r="J253" s="94"/>
    </row>
    <row r="254" spans="1:10" ht="15.5" x14ac:dyDescent="0.35">
      <c r="A254" s="112"/>
      <c r="B254" s="112"/>
      <c r="C254" s="112"/>
      <c r="D254" s="112"/>
      <c r="E254" s="107">
        <v>253</v>
      </c>
      <c r="F254" s="112"/>
      <c r="G254" s="112"/>
      <c r="H254" s="114"/>
      <c r="I254" s="93"/>
      <c r="J254" s="94"/>
    </row>
    <row r="255" spans="1:10" ht="15.5" x14ac:dyDescent="0.35">
      <c r="A255" s="112"/>
      <c r="B255" s="112"/>
      <c r="C255" s="112"/>
      <c r="D255" s="112"/>
      <c r="E255" s="107">
        <v>254</v>
      </c>
      <c r="F255" s="112"/>
      <c r="G255" s="112"/>
      <c r="H255" s="114"/>
      <c r="I255" s="93"/>
      <c r="J255" s="94"/>
    </row>
    <row r="256" spans="1:10" ht="15.5" x14ac:dyDescent="0.35">
      <c r="A256" s="112"/>
      <c r="B256" s="112"/>
      <c r="C256" s="112"/>
      <c r="D256" s="112"/>
      <c r="E256" s="107">
        <v>255</v>
      </c>
      <c r="F256" s="112"/>
      <c r="G256" s="112"/>
      <c r="H256" s="114"/>
      <c r="I256" s="93"/>
      <c r="J256" s="94"/>
    </row>
    <row r="257" spans="1:10" ht="15.5" x14ac:dyDescent="0.35">
      <c r="A257" s="112"/>
      <c r="B257" s="112"/>
      <c r="C257" s="112"/>
      <c r="D257" s="112"/>
      <c r="E257" s="107">
        <v>256</v>
      </c>
      <c r="F257" s="112"/>
      <c r="G257" s="112"/>
      <c r="H257" s="114"/>
      <c r="I257" s="93"/>
      <c r="J257" s="94"/>
    </row>
    <row r="258" spans="1:10" ht="15.5" x14ac:dyDescent="0.35">
      <c r="A258" s="112"/>
      <c r="B258" s="112"/>
      <c r="C258" s="112"/>
      <c r="D258" s="112"/>
      <c r="E258" s="107">
        <v>257</v>
      </c>
      <c r="F258" s="112"/>
      <c r="G258" s="112"/>
      <c r="H258" s="114"/>
      <c r="I258" s="93"/>
      <c r="J258" s="94"/>
    </row>
    <row r="259" spans="1:10" ht="15.5" x14ac:dyDescent="0.35">
      <c r="A259" s="112"/>
      <c r="B259" s="112"/>
      <c r="C259" s="112"/>
      <c r="D259" s="112"/>
      <c r="E259" s="107">
        <v>258</v>
      </c>
      <c r="F259" s="112"/>
      <c r="G259" s="112"/>
      <c r="H259" s="114"/>
      <c r="I259" s="93"/>
      <c r="J259" s="94"/>
    </row>
    <row r="260" spans="1:10" ht="15.5" x14ac:dyDescent="0.35">
      <c r="A260" s="112"/>
      <c r="B260" s="112"/>
      <c r="C260" s="112"/>
      <c r="D260" s="112"/>
      <c r="E260" s="107">
        <v>259</v>
      </c>
      <c r="F260" s="112"/>
      <c r="G260" s="112"/>
      <c r="H260" s="114"/>
      <c r="I260" s="93"/>
      <c r="J260" s="94"/>
    </row>
    <row r="261" spans="1:10" ht="15.5" x14ac:dyDescent="0.35">
      <c r="A261" s="112"/>
      <c r="B261" s="112"/>
      <c r="C261" s="112"/>
      <c r="D261" s="112"/>
      <c r="E261" s="107">
        <v>260</v>
      </c>
      <c r="F261" s="112"/>
      <c r="G261" s="112"/>
      <c r="H261" s="114"/>
      <c r="I261" s="93"/>
      <c r="J261" s="94"/>
    </row>
    <row r="262" spans="1:10" ht="15.5" x14ac:dyDescent="0.35">
      <c r="A262" s="112"/>
      <c r="B262" s="112"/>
      <c r="C262" s="112"/>
      <c r="D262" s="112"/>
      <c r="E262" s="107">
        <v>261</v>
      </c>
      <c r="F262" s="112"/>
      <c r="G262" s="112"/>
      <c r="H262" s="114"/>
      <c r="I262" s="93"/>
      <c r="J262" s="94"/>
    </row>
    <row r="263" spans="1:10" ht="15.5" x14ac:dyDescent="0.35">
      <c r="A263" s="112"/>
      <c r="B263" s="112"/>
      <c r="C263" s="112"/>
      <c r="D263" s="112"/>
      <c r="E263" s="107">
        <v>262</v>
      </c>
      <c r="F263" s="112"/>
      <c r="G263" s="112"/>
      <c r="H263" s="114"/>
      <c r="I263" s="93"/>
      <c r="J263" s="94"/>
    </row>
    <row r="264" spans="1:10" ht="15.5" x14ac:dyDescent="0.35">
      <c r="A264" s="112"/>
      <c r="B264" s="112"/>
      <c r="C264" s="112"/>
      <c r="D264" s="112"/>
      <c r="E264" s="107">
        <v>263</v>
      </c>
      <c r="F264" s="112"/>
      <c r="G264" s="112"/>
      <c r="H264" s="114"/>
      <c r="I264" s="93"/>
      <c r="J264" s="94"/>
    </row>
    <row r="265" spans="1:10" ht="15.5" x14ac:dyDescent="0.35">
      <c r="A265" s="112"/>
      <c r="B265" s="112"/>
      <c r="C265" s="112"/>
      <c r="D265" s="112"/>
      <c r="E265" s="107">
        <v>264</v>
      </c>
      <c r="F265" s="112"/>
      <c r="G265" s="112"/>
      <c r="H265" s="114"/>
      <c r="I265" s="93"/>
      <c r="J265" s="94"/>
    </row>
    <row r="266" spans="1:10" ht="15.5" x14ac:dyDescent="0.35">
      <c r="A266" s="112"/>
      <c r="B266" s="112"/>
      <c r="C266" s="112"/>
      <c r="D266" s="112"/>
      <c r="E266" s="107">
        <v>265</v>
      </c>
      <c r="F266" s="112"/>
      <c r="G266" s="112"/>
      <c r="H266" s="114"/>
      <c r="I266" s="93"/>
      <c r="J266" s="94"/>
    </row>
    <row r="267" spans="1:10" ht="15.5" x14ac:dyDescent="0.35">
      <c r="A267" s="112"/>
      <c r="B267" s="112"/>
      <c r="C267" s="112"/>
      <c r="D267" s="112"/>
      <c r="E267" s="107">
        <v>266</v>
      </c>
      <c r="F267" s="112"/>
      <c r="G267" s="112"/>
      <c r="H267" s="114"/>
      <c r="I267" s="93"/>
      <c r="J267" s="94"/>
    </row>
    <row r="268" spans="1:10" ht="15.5" x14ac:dyDescent="0.35">
      <c r="A268" s="112"/>
      <c r="B268" s="112"/>
      <c r="C268" s="112"/>
      <c r="D268" s="112"/>
      <c r="E268" s="107">
        <v>267</v>
      </c>
      <c r="F268" s="112"/>
      <c r="G268" s="112"/>
      <c r="H268" s="114"/>
      <c r="I268" s="93"/>
      <c r="J268" s="94"/>
    </row>
    <row r="269" spans="1:10" ht="15.5" x14ac:dyDescent="0.35">
      <c r="A269" s="112"/>
      <c r="B269" s="112"/>
      <c r="C269" s="112"/>
      <c r="D269" s="112"/>
      <c r="E269" s="107">
        <v>268</v>
      </c>
      <c r="F269" s="112"/>
      <c r="G269" s="112"/>
      <c r="H269" s="114"/>
      <c r="I269" s="93"/>
      <c r="J269" s="94"/>
    </row>
    <row r="270" spans="1:10" ht="15.5" x14ac:dyDescent="0.35">
      <c r="A270" s="112"/>
      <c r="B270" s="112"/>
      <c r="C270" s="112"/>
      <c r="D270" s="112"/>
      <c r="E270" s="107">
        <v>269</v>
      </c>
      <c r="F270" s="112"/>
      <c r="G270" s="112"/>
      <c r="H270" s="114"/>
      <c r="I270" s="93"/>
      <c r="J270" s="94"/>
    </row>
    <row r="271" spans="1:10" ht="15.5" x14ac:dyDescent="0.35">
      <c r="A271" s="112"/>
      <c r="B271" s="112"/>
      <c r="C271" s="112"/>
      <c r="D271" s="112"/>
      <c r="E271" s="107">
        <v>270</v>
      </c>
      <c r="F271" s="112"/>
      <c r="G271" s="112"/>
      <c r="H271" s="114"/>
      <c r="I271" s="93"/>
      <c r="J271" s="94"/>
    </row>
    <row r="272" spans="1:10" ht="15.5" x14ac:dyDescent="0.35">
      <c r="A272" s="112"/>
      <c r="B272" s="112"/>
      <c r="C272" s="112"/>
      <c r="D272" s="112"/>
      <c r="E272" s="107">
        <v>271</v>
      </c>
      <c r="F272" s="112"/>
      <c r="G272" s="112"/>
      <c r="H272" s="114"/>
      <c r="I272" s="93"/>
      <c r="J272" s="94"/>
    </row>
    <row r="273" spans="1:10" ht="15.5" x14ac:dyDescent="0.35">
      <c r="A273" s="112"/>
      <c r="B273" s="112"/>
      <c r="C273" s="112"/>
      <c r="D273" s="112"/>
      <c r="E273" s="107">
        <v>272</v>
      </c>
      <c r="F273" s="112"/>
      <c r="G273" s="112"/>
      <c r="H273" s="114"/>
      <c r="I273" s="93"/>
      <c r="J273" s="94"/>
    </row>
    <row r="274" spans="1:10" ht="15.5" x14ac:dyDescent="0.35">
      <c r="A274" s="112"/>
      <c r="B274" s="112"/>
      <c r="C274" s="112"/>
      <c r="D274" s="112"/>
      <c r="E274" s="107">
        <v>273</v>
      </c>
      <c r="F274" s="112"/>
      <c r="G274" s="112"/>
      <c r="H274" s="114"/>
      <c r="I274" s="93"/>
      <c r="J274" s="94"/>
    </row>
    <row r="275" spans="1:10" ht="15.5" x14ac:dyDescent="0.35">
      <c r="A275" s="112"/>
      <c r="B275" s="112"/>
      <c r="C275" s="112"/>
      <c r="D275" s="112"/>
      <c r="E275" s="107">
        <v>274</v>
      </c>
      <c r="F275" s="112"/>
      <c r="G275" s="112"/>
      <c r="H275" s="114"/>
      <c r="I275" s="93"/>
      <c r="J275" s="94"/>
    </row>
    <row r="276" spans="1:10" ht="15.5" x14ac:dyDescent="0.35">
      <c r="A276" s="112"/>
      <c r="B276" s="112"/>
      <c r="C276" s="112"/>
      <c r="D276" s="112"/>
      <c r="E276" s="107">
        <v>275</v>
      </c>
      <c r="F276" s="112"/>
      <c r="G276" s="112"/>
      <c r="H276" s="114"/>
      <c r="I276" s="93"/>
      <c r="J276" s="94"/>
    </row>
    <row r="277" spans="1:10" ht="15.5" x14ac:dyDescent="0.35">
      <c r="A277" s="112"/>
      <c r="B277" s="112"/>
      <c r="C277" s="112"/>
      <c r="D277" s="112"/>
      <c r="E277" s="107">
        <v>276</v>
      </c>
      <c r="F277" s="112"/>
      <c r="G277" s="112"/>
      <c r="H277" s="114"/>
      <c r="I277" s="93"/>
      <c r="J277" s="94"/>
    </row>
    <row r="278" spans="1:10" ht="15.5" x14ac:dyDescent="0.35">
      <c r="A278" s="112"/>
      <c r="B278" s="112"/>
      <c r="C278" s="112"/>
      <c r="D278" s="112"/>
      <c r="E278" s="107">
        <v>277</v>
      </c>
      <c r="F278" s="112"/>
      <c r="G278" s="112"/>
      <c r="H278" s="114"/>
      <c r="I278" s="93"/>
      <c r="J278" s="94"/>
    </row>
    <row r="279" spans="1:10" ht="15.5" x14ac:dyDescent="0.35">
      <c r="A279" s="112"/>
      <c r="B279" s="112"/>
      <c r="C279" s="112"/>
      <c r="D279" s="112"/>
      <c r="E279" s="107">
        <v>278</v>
      </c>
      <c r="F279" s="112"/>
      <c r="G279" s="112"/>
      <c r="H279" s="114"/>
      <c r="I279" s="93"/>
      <c r="J279" s="94"/>
    </row>
    <row r="280" spans="1:10" ht="15.5" x14ac:dyDescent="0.35">
      <c r="A280" s="112"/>
      <c r="B280" s="112"/>
      <c r="C280" s="112"/>
      <c r="D280" s="112"/>
      <c r="E280" s="107">
        <v>279</v>
      </c>
      <c r="F280" s="112"/>
      <c r="G280" s="112"/>
      <c r="H280" s="114"/>
      <c r="I280" s="93"/>
      <c r="J280" s="94"/>
    </row>
    <row r="281" spans="1:10" ht="15.5" x14ac:dyDescent="0.35">
      <c r="A281" s="112"/>
      <c r="B281" s="112"/>
      <c r="C281" s="112"/>
      <c r="D281" s="112"/>
      <c r="E281" s="107">
        <v>280</v>
      </c>
      <c r="F281" s="112"/>
      <c r="G281" s="112"/>
      <c r="H281" s="114"/>
      <c r="I281" s="93"/>
      <c r="J281" s="94"/>
    </row>
    <row r="282" spans="1:10" ht="15.5" x14ac:dyDescent="0.35">
      <c r="A282" s="112"/>
      <c r="B282" s="112"/>
      <c r="C282" s="112"/>
      <c r="D282" s="112"/>
      <c r="E282" s="107">
        <v>281</v>
      </c>
      <c r="F282" s="112"/>
      <c r="G282" s="112"/>
      <c r="H282" s="114"/>
      <c r="I282" s="93"/>
      <c r="J282" s="94"/>
    </row>
    <row r="283" spans="1:10" ht="15.5" x14ac:dyDescent="0.35">
      <c r="A283" s="112"/>
      <c r="B283" s="112"/>
      <c r="C283" s="112"/>
      <c r="D283" s="112"/>
      <c r="E283" s="107">
        <v>282</v>
      </c>
      <c r="F283" s="112"/>
      <c r="G283" s="112"/>
      <c r="H283" s="114"/>
      <c r="I283" s="93"/>
      <c r="J283" s="94"/>
    </row>
    <row r="284" spans="1:10" ht="15.5" x14ac:dyDescent="0.35">
      <c r="A284" s="112"/>
      <c r="B284" s="112"/>
      <c r="C284" s="112"/>
      <c r="D284" s="112"/>
      <c r="E284" s="107">
        <v>283</v>
      </c>
      <c r="F284" s="112"/>
      <c r="G284" s="112"/>
      <c r="H284" s="114"/>
      <c r="I284" s="93"/>
      <c r="J284" s="94"/>
    </row>
    <row r="285" spans="1:10" ht="15.5" x14ac:dyDescent="0.35">
      <c r="A285" s="112"/>
      <c r="B285" s="112"/>
      <c r="C285" s="112"/>
      <c r="D285" s="112"/>
      <c r="E285" s="107">
        <v>284</v>
      </c>
      <c r="F285" s="112"/>
      <c r="G285" s="112"/>
      <c r="H285" s="114"/>
      <c r="I285" s="93"/>
      <c r="J285" s="94"/>
    </row>
    <row r="286" spans="1:10" ht="15.5" x14ac:dyDescent="0.35">
      <c r="A286" s="112"/>
      <c r="B286" s="112"/>
      <c r="C286" s="112"/>
      <c r="D286" s="112"/>
      <c r="E286" s="107">
        <v>285</v>
      </c>
      <c r="F286" s="112"/>
      <c r="G286" s="112"/>
      <c r="H286" s="114"/>
      <c r="I286" s="93"/>
      <c r="J286" s="94"/>
    </row>
    <row r="287" spans="1:10" ht="15.5" x14ac:dyDescent="0.35">
      <c r="A287" s="112"/>
      <c r="B287" s="112"/>
      <c r="C287" s="112"/>
      <c r="D287" s="112"/>
      <c r="E287" s="107">
        <v>286</v>
      </c>
      <c r="F287" s="112"/>
      <c r="G287" s="112"/>
      <c r="H287" s="114"/>
      <c r="I287" s="93"/>
      <c r="J287" s="94"/>
    </row>
    <row r="288" spans="1:10" ht="15.5" x14ac:dyDescent="0.35">
      <c r="A288" s="112"/>
      <c r="B288" s="112"/>
      <c r="C288" s="112"/>
      <c r="D288" s="112"/>
      <c r="E288" s="107">
        <v>287</v>
      </c>
      <c r="F288" s="112"/>
      <c r="G288" s="112"/>
      <c r="H288" s="114"/>
      <c r="I288" s="93"/>
      <c r="J288" s="94"/>
    </row>
    <row r="289" spans="1:10" ht="15.5" x14ac:dyDescent="0.35">
      <c r="A289" s="112"/>
      <c r="B289" s="112"/>
      <c r="C289" s="112"/>
      <c r="D289" s="112"/>
      <c r="E289" s="107">
        <v>288</v>
      </c>
      <c r="F289" s="112"/>
      <c r="G289" s="112"/>
      <c r="H289" s="114"/>
      <c r="I289" s="93"/>
      <c r="J289" s="94"/>
    </row>
    <row r="290" spans="1:10" ht="15.5" x14ac:dyDescent="0.35">
      <c r="A290" s="112"/>
      <c r="B290" s="112"/>
      <c r="C290" s="112"/>
      <c r="D290" s="112"/>
      <c r="E290" s="107">
        <v>289</v>
      </c>
      <c r="F290" s="112"/>
      <c r="G290" s="112"/>
      <c r="H290" s="114"/>
      <c r="I290" s="93"/>
      <c r="J290" s="94"/>
    </row>
    <row r="291" spans="1:10" ht="15.5" x14ac:dyDescent="0.35">
      <c r="A291" s="112"/>
      <c r="B291" s="112"/>
      <c r="C291" s="112"/>
      <c r="D291" s="112"/>
      <c r="E291" s="107">
        <v>290</v>
      </c>
      <c r="F291" s="112"/>
      <c r="G291" s="112"/>
      <c r="H291" s="114"/>
      <c r="I291" s="93"/>
      <c r="J291" s="94"/>
    </row>
    <row r="292" spans="1:10" ht="15.5" x14ac:dyDescent="0.35">
      <c r="A292" s="112"/>
      <c r="B292" s="112"/>
      <c r="C292" s="112"/>
      <c r="D292" s="112"/>
      <c r="E292" s="107">
        <v>291</v>
      </c>
      <c r="F292" s="112"/>
      <c r="G292" s="112"/>
      <c r="H292" s="114"/>
      <c r="I292" s="93"/>
      <c r="J292" s="94"/>
    </row>
    <row r="293" spans="1:10" ht="15.5" x14ac:dyDescent="0.35">
      <c r="A293" s="112"/>
      <c r="B293" s="112"/>
      <c r="C293" s="112"/>
      <c r="D293" s="112"/>
      <c r="E293" s="107">
        <v>292</v>
      </c>
      <c r="F293" s="112"/>
      <c r="G293" s="112"/>
      <c r="H293" s="114"/>
      <c r="I293" s="93"/>
      <c r="J293" s="94"/>
    </row>
    <row r="294" spans="1:10" ht="15.5" x14ac:dyDescent="0.35">
      <c r="A294" s="112"/>
      <c r="B294" s="112"/>
      <c r="C294" s="112"/>
      <c r="D294" s="112"/>
      <c r="E294" s="107">
        <v>293</v>
      </c>
      <c r="F294" s="112"/>
      <c r="G294" s="112"/>
      <c r="H294" s="114"/>
      <c r="I294" s="93"/>
      <c r="J294" s="94"/>
    </row>
    <row r="295" spans="1:10" ht="15.5" x14ac:dyDescent="0.35">
      <c r="A295" s="112"/>
      <c r="B295" s="112"/>
      <c r="C295" s="112"/>
      <c r="D295" s="112"/>
      <c r="E295" s="107">
        <v>294</v>
      </c>
      <c r="F295" s="112"/>
      <c r="G295" s="112"/>
      <c r="H295" s="114"/>
      <c r="I295" s="93"/>
      <c r="J295" s="94"/>
    </row>
    <row r="296" spans="1:10" ht="15.5" x14ac:dyDescent="0.35">
      <c r="A296" s="112"/>
      <c r="B296" s="112"/>
      <c r="C296" s="112"/>
      <c r="D296" s="112"/>
      <c r="E296" s="107">
        <v>295</v>
      </c>
      <c r="F296" s="112"/>
      <c r="G296" s="112"/>
      <c r="H296" s="114"/>
      <c r="I296" s="93"/>
      <c r="J296" s="94"/>
    </row>
    <row r="297" spans="1:10" ht="15.5" x14ac:dyDescent="0.35">
      <c r="A297" s="112"/>
      <c r="B297" s="112"/>
      <c r="C297" s="112"/>
      <c r="D297" s="112"/>
      <c r="E297" s="107">
        <v>296</v>
      </c>
      <c r="F297" s="112"/>
      <c r="G297" s="112"/>
      <c r="H297" s="114"/>
      <c r="I297" s="93"/>
      <c r="J297" s="94"/>
    </row>
    <row r="298" spans="1:10" ht="15.5" x14ac:dyDescent="0.35">
      <c r="A298" s="112"/>
      <c r="B298" s="112"/>
      <c r="C298" s="112"/>
      <c r="D298" s="112"/>
      <c r="E298" s="107">
        <v>297</v>
      </c>
      <c r="F298" s="112"/>
      <c r="G298" s="112"/>
      <c r="H298" s="114"/>
      <c r="I298" s="93"/>
      <c r="J298" s="94"/>
    </row>
    <row r="299" spans="1:10" ht="15.5" x14ac:dyDescent="0.35">
      <c r="A299" s="112"/>
      <c r="B299" s="112"/>
      <c r="C299" s="112"/>
      <c r="D299" s="112"/>
      <c r="E299" s="107">
        <v>298</v>
      </c>
      <c r="F299" s="112"/>
      <c r="G299" s="112"/>
      <c r="H299" s="114"/>
      <c r="I299" s="93"/>
      <c r="J299" s="94"/>
    </row>
    <row r="300" spans="1:10" ht="15.5" x14ac:dyDescent="0.35">
      <c r="A300" s="112"/>
      <c r="B300" s="112"/>
      <c r="C300" s="112"/>
      <c r="D300" s="112"/>
      <c r="E300" s="107">
        <v>299</v>
      </c>
      <c r="F300" s="112"/>
      <c r="G300" s="112"/>
      <c r="H300" s="114"/>
      <c r="I300" s="93"/>
      <c r="J300" s="94"/>
    </row>
    <row r="301" spans="1:10" ht="15.5" x14ac:dyDescent="0.35">
      <c r="A301" s="112"/>
      <c r="B301" s="112"/>
      <c r="C301" s="112"/>
      <c r="D301" s="112"/>
      <c r="E301" s="107">
        <v>300</v>
      </c>
      <c r="F301" s="112"/>
      <c r="G301" s="112"/>
      <c r="H301" s="114"/>
      <c r="I301" s="93"/>
      <c r="J301" s="94"/>
    </row>
  </sheetData>
  <sortState xmlns:xlrd2="http://schemas.microsoft.com/office/spreadsheetml/2017/richdata2" ref="A2:J301">
    <sortCondition ref="H2:H301"/>
  </sortState>
  <dataValidations count="2">
    <dataValidation type="list" allowBlank="1" showInputMessage="1" showErrorMessage="1" sqref="A2:B301" xr:uid="{00000000-0002-0000-0300-000000000000}">
      <formula1>X</formula1>
    </dataValidation>
    <dataValidation type="list" allowBlank="1" showInputMessage="1" showErrorMessage="1" sqref="C2:C301" xr:uid="{00000000-0002-0000-03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0"/>
  <sheetViews>
    <sheetView topLeftCell="B1" workbookViewId="0">
      <selection activeCell="J3" sqref="J3"/>
    </sheetView>
  </sheetViews>
  <sheetFormatPr defaultRowHeight="14.5" x14ac:dyDescent="0.35"/>
  <cols>
    <col min="1" max="1" width="8" hidden="1" customWidth="1"/>
    <col min="2" max="2" width="6.26953125" customWidth="1"/>
    <col min="3" max="3" width="7.1796875" hidden="1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23" t="s">
        <v>143</v>
      </c>
      <c r="B1" s="123"/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126</v>
      </c>
      <c r="J1" s="123" t="s">
        <v>127</v>
      </c>
    </row>
    <row r="2" spans="1:10" ht="15.5" x14ac:dyDescent="0.35">
      <c r="A2" s="112"/>
      <c r="B2" s="112" t="s">
        <v>182</v>
      </c>
      <c r="C2" s="112"/>
      <c r="D2" s="112"/>
      <c r="E2" s="107">
        <v>1</v>
      </c>
      <c r="F2" s="112" t="s">
        <v>225</v>
      </c>
      <c r="G2" s="112" t="s">
        <v>226</v>
      </c>
      <c r="H2" s="93">
        <v>15.930999999999999</v>
      </c>
      <c r="I2" t="s">
        <v>5</v>
      </c>
      <c r="J2" s="94">
        <v>192</v>
      </c>
    </row>
    <row r="3" spans="1:10" ht="15.5" x14ac:dyDescent="0.35">
      <c r="A3" s="112"/>
      <c r="B3" s="112"/>
      <c r="C3" s="112"/>
      <c r="D3" s="112"/>
      <c r="E3" s="107">
        <v>2</v>
      </c>
      <c r="F3" s="112" t="s">
        <v>437</v>
      </c>
      <c r="G3" s="112" t="s">
        <v>438</v>
      </c>
      <c r="H3" s="93">
        <v>16.149999999999999</v>
      </c>
      <c r="I3" t="s">
        <v>6</v>
      </c>
      <c r="J3" s="94">
        <v>128</v>
      </c>
    </row>
    <row r="4" spans="1:10" ht="15.5" x14ac:dyDescent="0.35">
      <c r="A4" s="112"/>
      <c r="B4" s="112"/>
      <c r="C4" s="112"/>
      <c r="D4" s="112"/>
      <c r="E4" s="107">
        <v>3</v>
      </c>
      <c r="F4" s="112" t="s">
        <v>218</v>
      </c>
      <c r="G4" s="112" t="s">
        <v>360</v>
      </c>
      <c r="H4" s="93">
        <v>16.271000000000001</v>
      </c>
      <c r="J4" s="94"/>
    </row>
    <row r="5" spans="1:10" ht="15.5" x14ac:dyDescent="0.35">
      <c r="A5" s="112"/>
      <c r="B5" s="112"/>
      <c r="C5" s="112"/>
      <c r="D5" s="112"/>
      <c r="E5" s="107">
        <v>4</v>
      </c>
      <c r="F5" s="112" t="s">
        <v>504</v>
      </c>
      <c r="G5" s="112" t="s">
        <v>506</v>
      </c>
      <c r="H5" s="93">
        <v>16.402000000000001</v>
      </c>
      <c r="J5" s="94"/>
    </row>
    <row r="6" spans="1:10" ht="15.5" x14ac:dyDescent="0.35">
      <c r="A6" s="112"/>
      <c r="B6" s="112"/>
      <c r="C6" s="112"/>
      <c r="D6" s="112"/>
      <c r="E6" s="107">
        <v>5</v>
      </c>
      <c r="F6" s="112" t="s">
        <v>357</v>
      </c>
      <c r="G6" s="112" t="s">
        <v>359</v>
      </c>
      <c r="H6" s="93">
        <v>16.646000000000001</v>
      </c>
      <c r="J6" s="94"/>
    </row>
    <row r="7" spans="1:10" ht="15.5" x14ac:dyDescent="0.35">
      <c r="A7" s="112"/>
      <c r="B7" s="112"/>
      <c r="C7" s="112"/>
      <c r="D7" s="112"/>
      <c r="E7" s="107">
        <v>6</v>
      </c>
      <c r="F7" s="112" t="s">
        <v>504</v>
      </c>
      <c r="G7" s="112" t="s">
        <v>508</v>
      </c>
      <c r="H7" s="93">
        <v>16.814</v>
      </c>
      <c r="J7" s="94"/>
    </row>
    <row r="8" spans="1:10" ht="15.5" x14ac:dyDescent="0.35">
      <c r="A8" s="112"/>
      <c r="B8" s="112"/>
      <c r="C8" s="112"/>
      <c r="D8" s="112"/>
      <c r="E8" s="107">
        <v>7</v>
      </c>
      <c r="F8" s="112" t="s">
        <v>461</v>
      </c>
      <c r="G8" s="112" t="s">
        <v>462</v>
      </c>
      <c r="H8" s="93">
        <v>16.952999999999999</v>
      </c>
      <c r="J8" s="94"/>
    </row>
    <row r="9" spans="1:10" ht="15.5" x14ac:dyDescent="0.35">
      <c r="A9" s="112"/>
      <c r="B9" s="112"/>
      <c r="C9" s="112"/>
      <c r="D9" s="112"/>
      <c r="E9" s="107">
        <v>8</v>
      </c>
      <c r="F9" s="112" t="s">
        <v>484</v>
      </c>
      <c r="G9" s="112" t="s">
        <v>486</v>
      </c>
      <c r="H9" s="93" t="s">
        <v>608</v>
      </c>
      <c r="J9" s="94"/>
    </row>
    <row r="10" spans="1:10" ht="15.5" x14ac:dyDescent="0.35">
      <c r="A10" s="112"/>
      <c r="B10" s="112"/>
      <c r="C10" s="112"/>
      <c r="D10" s="112"/>
      <c r="E10" s="107">
        <v>9</v>
      </c>
      <c r="F10" s="112"/>
      <c r="G10" s="112"/>
      <c r="H10" s="114"/>
      <c r="I10" s="93"/>
      <c r="J10" s="94"/>
    </row>
    <row r="11" spans="1:10" ht="15.5" x14ac:dyDescent="0.35">
      <c r="A11" s="112"/>
      <c r="B11" s="112"/>
      <c r="C11" s="112"/>
      <c r="D11" s="112"/>
      <c r="E11" s="107">
        <v>10</v>
      </c>
      <c r="F11" s="112"/>
      <c r="G11" s="112"/>
      <c r="H11" s="114"/>
      <c r="I11" s="93"/>
      <c r="J11" s="94"/>
    </row>
    <row r="12" spans="1:10" ht="15.5" x14ac:dyDescent="0.35">
      <c r="A12" s="112"/>
      <c r="B12" s="112"/>
      <c r="C12" s="112"/>
      <c r="D12" s="112"/>
      <c r="E12" s="107">
        <v>11</v>
      </c>
      <c r="F12" s="112"/>
      <c r="G12" s="112"/>
      <c r="H12" s="114"/>
      <c r="I12" s="93"/>
      <c r="J12" s="94"/>
    </row>
    <row r="13" spans="1:10" ht="15.5" x14ac:dyDescent="0.35">
      <c r="A13" s="112"/>
      <c r="B13" s="112"/>
      <c r="C13" s="112"/>
      <c r="D13" s="112"/>
      <c r="E13" s="107">
        <v>13</v>
      </c>
      <c r="F13" s="112"/>
      <c r="G13" s="112"/>
      <c r="H13" s="114"/>
      <c r="I13" s="93"/>
      <c r="J13" s="94"/>
    </row>
    <row r="14" spans="1:10" ht="15.5" x14ac:dyDescent="0.35">
      <c r="A14" s="112"/>
      <c r="B14" s="112"/>
      <c r="C14" s="112"/>
      <c r="D14" s="112"/>
      <c r="E14" s="107">
        <v>14</v>
      </c>
      <c r="F14" s="112"/>
      <c r="G14" s="112"/>
      <c r="H14" s="114"/>
      <c r="I14" s="93"/>
      <c r="J14" s="94"/>
    </row>
    <row r="15" spans="1:10" ht="15.5" x14ac:dyDescent="0.35">
      <c r="A15" s="112"/>
      <c r="B15" s="112"/>
      <c r="C15" s="112"/>
      <c r="D15" s="112"/>
      <c r="E15" s="107">
        <v>15</v>
      </c>
      <c r="F15" s="112"/>
      <c r="G15" s="112"/>
      <c r="H15" s="114"/>
      <c r="I15" s="93"/>
      <c r="J15" s="94"/>
    </row>
    <row r="16" spans="1:10" ht="15.5" x14ac:dyDescent="0.35">
      <c r="A16" s="112"/>
      <c r="B16" s="112"/>
      <c r="C16" s="112"/>
      <c r="D16" s="112"/>
      <c r="E16" s="107">
        <v>16</v>
      </c>
      <c r="F16" s="112"/>
      <c r="G16" s="112"/>
      <c r="H16" s="114"/>
      <c r="I16" s="93"/>
      <c r="J16" s="94"/>
    </row>
    <row r="17" spans="1:10" ht="15.5" x14ac:dyDescent="0.35">
      <c r="A17" s="112"/>
      <c r="B17" s="112"/>
      <c r="C17" s="112"/>
      <c r="D17" s="112"/>
      <c r="E17" s="107">
        <v>17</v>
      </c>
      <c r="F17" s="112"/>
      <c r="G17" s="112"/>
      <c r="H17" s="114"/>
      <c r="I17" s="93"/>
      <c r="J17" s="94"/>
    </row>
    <row r="18" spans="1:10" ht="15.5" x14ac:dyDescent="0.35">
      <c r="A18" s="112"/>
      <c r="B18" s="112"/>
      <c r="C18" s="112"/>
      <c r="D18" s="112"/>
      <c r="E18" s="107">
        <v>18</v>
      </c>
      <c r="F18" s="112"/>
      <c r="G18" s="112"/>
      <c r="H18" s="114"/>
      <c r="I18" s="93"/>
      <c r="J18" s="94"/>
    </row>
    <row r="19" spans="1:10" ht="15.5" x14ac:dyDescent="0.35">
      <c r="A19" s="112"/>
      <c r="B19" s="112"/>
      <c r="C19" s="112"/>
      <c r="D19" s="112"/>
      <c r="E19" s="107">
        <v>19</v>
      </c>
      <c r="F19" s="112"/>
      <c r="G19" s="112"/>
      <c r="H19" s="114"/>
      <c r="I19" s="93"/>
      <c r="J19" s="94"/>
    </row>
    <row r="20" spans="1:10" ht="15.5" x14ac:dyDescent="0.35">
      <c r="A20" s="112"/>
      <c r="B20" s="112"/>
      <c r="C20" s="112"/>
      <c r="D20" s="112"/>
      <c r="E20" s="107">
        <v>20</v>
      </c>
      <c r="F20" s="112"/>
      <c r="G20" s="112"/>
      <c r="H20" s="114"/>
      <c r="I20" s="93"/>
      <c r="J20" s="94"/>
    </row>
    <row r="21" spans="1:10" ht="15.5" x14ac:dyDescent="0.35">
      <c r="A21" s="112"/>
      <c r="B21" s="112"/>
      <c r="C21" s="112"/>
      <c r="D21" s="112"/>
      <c r="E21" s="107">
        <v>21</v>
      </c>
      <c r="F21" s="112"/>
      <c r="G21" s="112"/>
      <c r="H21" s="114"/>
      <c r="I21" s="93"/>
      <c r="J21" s="94"/>
    </row>
    <row r="22" spans="1:10" ht="15.5" x14ac:dyDescent="0.35">
      <c r="A22" s="112"/>
      <c r="B22" s="112"/>
      <c r="C22" s="112"/>
      <c r="D22" s="112"/>
      <c r="E22" s="107">
        <v>22</v>
      </c>
      <c r="F22" s="112"/>
      <c r="G22" s="112"/>
      <c r="H22" s="114"/>
      <c r="I22" s="93"/>
      <c r="J22" s="94"/>
    </row>
    <row r="23" spans="1:10" ht="15.5" x14ac:dyDescent="0.35">
      <c r="A23" s="112"/>
      <c r="B23" s="112"/>
      <c r="C23" s="112"/>
      <c r="D23" s="112"/>
      <c r="E23" s="107">
        <v>23</v>
      </c>
      <c r="F23" s="112"/>
      <c r="G23" s="112"/>
      <c r="H23" s="114"/>
      <c r="I23" s="93"/>
      <c r="J23" s="94"/>
    </row>
    <row r="24" spans="1:10" ht="15.5" x14ac:dyDescent="0.35">
      <c r="A24" s="112"/>
      <c r="B24" s="112"/>
      <c r="C24" s="112"/>
      <c r="D24" s="112"/>
      <c r="E24" s="107">
        <v>24</v>
      </c>
      <c r="F24" s="112"/>
      <c r="G24" s="112"/>
      <c r="H24" s="114"/>
      <c r="I24" s="93"/>
      <c r="J24" s="94"/>
    </row>
    <row r="25" spans="1:10" ht="15.5" x14ac:dyDescent="0.35">
      <c r="A25" s="112"/>
      <c r="B25" s="112"/>
      <c r="C25" s="112"/>
      <c r="D25" s="112"/>
      <c r="E25" s="107">
        <v>25</v>
      </c>
      <c r="F25" s="112"/>
      <c r="G25" s="112"/>
      <c r="H25" s="114"/>
      <c r="I25" s="93"/>
      <c r="J25" s="94"/>
    </row>
    <row r="26" spans="1:10" ht="15.5" x14ac:dyDescent="0.35">
      <c r="A26" s="112"/>
      <c r="B26" s="112"/>
      <c r="C26" s="112"/>
      <c r="D26" s="112"/>
      <c r="E26" s="107">
        <v>26</v>
      </c>
      <c r="F26" s="112"/>
      <c r="G26" s="112"/>
      <c r="H26" s="114"/>
      <c r="I26" s="93"/>
      <c r="J26" s="94"/>
    </row>
    <row r="27" spans="1:10" ht="15.5" x14ac:dyDescent="0.35">
      <c r="A27" s="112"/>
      <c r="B27" s="112"/>
      <c r="C27" s="112"/>
      <c r="D27" s="112"/>
      <c r="E27" s="107">
        <v>27</v>
      </c>
      <c r="F27" s="112"/>
      <c r="G27" s="112"/>
      <c r="H27" s="114"/>
      <c r="I27" s="93"/>
      <c r="J27" s="94"/>
    </row>
    <row r="28" spans="1:10" ht="15.5" x14ac:dyDescent="0.35">
      <c r="A28" s="112"/>
      <c r="B28" s="112"/>
      <c r="C28" s="112"/>
      <c r="D28" s="112"/>
      <c r="E28" s="107">
        <v>28</v>
      </c>
      <c r="F28" s="112"/>
      <c r="G28" s="112"/>
      <c r="H28" s="114"/>
      <c r="I28" s="93"/>
      <c r="J28" s="94"/>
    </row>
    <row r="29" spans="1:10" ht="15.5" x14ac:dyDescent="0.35">
      <c r="A29" s="112"/>
      <c r="B29" s="112"/>
      <c r="C29" s="112"/>
      <c r="D29" s="112"/>
      <c r="E29" s="107">
        <v>29</v>
      </c>
      <c r="F29" s="112"/>
      <c r="G29" s="112"/>
      <c r="H29" s="114"/>
      <c r="I29" s="93"/>
      <c r="J29" s="94"/>
    </row>
    <row r="30" spans="1:10" ht="15.5" x14ac:dyDescent="0.35">
      <c r="A30" s="112"/>
      <c r="B30" s="112"/>
      <c r="C30" s="112"/>
      <c r="D30" s="112"/>
      <c r="E30" s="107">
        <v>30</v>
      </c>
      <c r="F30" s="112"/>
      <c r="G30" s="112"/>
      <c r="H30" s="114"/>
      <c r="I30" s="93"/>
      <c r="J30" s="94"/>
    </row>
    <row r="31" spans="1:10" ht="15.5" x14ac:dyDescent="0.35">
      <c r="A31" s="112"/>
      <c r="B31" s="112"/>
      <c r="C31" s="112"/>
      <c r="D31" s="112"/>
      <c r="E31" s="107">
        <v>31</v>
      </c>
      <c r="F31" s="112"/>
      <c r="G31" s="112"/>
      <c r="H31" s="114"/>
      <c r="I31" s="93"/>
      <c r="J31" s="94"/>
    </row>
    <row r="32" spans="1:10" ht="15.5" x14ac:dyDescent="0.35">
      <c r="A32" s="112"/>
      <c r="B32" s="112"/>
      <c r="C32" s="112"/>
      <c r="D32" s="112"/>
      <c r="E32" s="107">
        <v>32</v>
      </c>
      <c r="F32" s="112"/>
      <c r="G32" s="112"/>
      <c r="H32" s="114"/>
      <c r="I32" s="93"/>
      <c r="J32" s="94"/>
    </row>
    <row r="33" spans="1:10" ht="15.5" x14ac:dyDescent="0.35">
      <c r="A33" s="112"/>
      <c r="B33" s="112"/>
      <c r="C33" s="112"/>
      <c r="D33" s="112"/>
      <c r="E33" s="107">
        <v>33</v>
      </c>
      <c r="F33" s="112"/>
      <c r="G33" s="112"/>
      <c r="H33" s="114"/>
      <c r="I33" s="93"/>
      <c r="J33" s="94"/>
    </row>
    <row r="34" spans="1:10" ht="15.5" x14ac:dyDescent="0.35">
      <c r="A34" s="112"/>
      <c r="B34" s="112"/>
      <c r="C34" s="112"/>
      <c r="D34" s="112"/>
      <c r="E34" s="107">
        <v>34</v>
      </c>
      <c r="F34" s="112"/>
      <c r="G34" s="112"/>
      <c r="H34" s="114"/>
      <c r="I34" s="93"/>
      <c r="J34" s="94"/>
    </row>
    <row r="35" spans="1:10" ht="15.5" x14ac:dyDescent="0.35">
      <c r="A35" s="112"/>
      <c r="B35" s="112"/>
      <c r="C35" s="112"/>
      <c r="D35" s="112"/>
      <c r="E35" s="107">
        <v>35</v>
      </c>
      <c r="F35" s="112"/>
      <c r="G35" s="112"/>
      <c r="H35" s="114"/>
      <c r="I35" s="93"/>
      <c r="J35" s="94"/>
    </row>
    <row r="36" spans="1:10" ht="15.5" x14ac:dyDescent="0.35">
      <c r="A36" s="112"/>
      <c r="B36" s="112"/>
      <c r="C36" s="112"/>
      <c r="D36" s="112"/>
      <c r="E36" s="107">
        <v>36</v>
      </c>
      <c r="F36" s="112"/>
      <c r="G36" s="112"/>
      <c r="H36" s="114"/>
      <c r="I36" s="93"/>
      <c r="J36" s="94"/>
    </row>
    <row r="37" spans="1:10" ht="15.5" x14ac:dyDescent="0.35">
      <c r="A37" s="112"/>
      <c r="B37" s="112"/>
      <c r="C37" s="112"/>
      <c r="D37" s="112"/>
      <c r="E37" s="107">
        <v>37</v>
      </c>
      <c r="F37" s="112"/>
      <c r="G37" s="112"/>
      <c r="H37" s="114"/>
      <c r="I37" s="93"/>
      <c r="J37" s="94"/>
    </row>
    <row r="38" spans="1:10" ht="15.5" x14ac:dyDescent="0.35">
      <c r="A38" s="112"/>
      <c r="B38" s="112"/>
      <c r="C38" s="112"/>
      <c r="D38" s="112"/>
      <c r="E38" s="107">
        <v>38</v>
      </c>
      <c r="F38" s="112"/>
      <c r="G38" s="112"/>
      <c r="H38" s="114"/>
      <c r="I38" s="93"/>
      <c r="J38" s="94"/>
    </row>
    <row r="39" spans="1:10" ht="15.5" x14ac:dyDescent="0.35">
      <c r="A39" s="112"/>
      <c r="B39" s="112"/>
      <c r="C39" s="112"/>
      <c r="D39" s="112"/>
      <c r="E39" s="107">
        <v>39</v>
      </c>
      <c r="F39" s="112"/>
      <c r="G39" s="112"/>
      <c r="H39" s="114"/>
      <c r="I39" s="93"/>
      <c r="J39" s="94"/>
    </row>
    <row r="40" spans="1:10" ht="15.5" x14ac:dyDescent="0.35">
      <c r="A40" s="112"/>
      <c r="B40" s="112"/>
      <c r="C40" s="112"/>
      <c r="D40" s="112"/>
      <c r="E40" s="107">
        <v>40</v>
      </c>
      <c r="F40" s="112"/>
      <c r="G40" s="112"/>
      <c r="H40" s="114"/>
      <c r="I40" s="93"/>
      <c r="J40" s="94"/>
    </row>
    <row r="41" spans="1:10" ht="15.5" x14ac:dyDescent="0.35">
      <c r="A41" s="112"/>
      <c r="B41" s="112"/>
      <c r="C41" s="112"/>
      <c r="D41" s="112"/>
      <c r="E41" s="107">
        <v>41</v>
      </c>
      <c r="F41" s="112"/>
      <c r="G41" s="112"/>
      <c r="H41" s="114"/>
      <c r="I41" s="93"/>
      <c r="J41" s="94"/>
    </row>
    <row r="42" spans="1:10" ht="15.5" x14ac:dyDescent="0.35">
      <c r="A42" s="112"/>
      <c r="B42" s="112"/>
      <c r="C42" s="112"/>
      <c r="D42" s="112"/>
      <c r="E42" s="107">
        <v>42</v>
      </c>
      <c r="F42" s="112"/>
      <c r="G42" s="112"/>
      <c r="H42" s="114"/>
      <c r="I42" s="93"/>
      <c r="J42" s="94"/>
    </row>
    <row r="43" spans="1:10" ht="15.5" x14ac:dyDescent="0.35">
      <c r="A43" s="112"/>
      <c r="B43" s="112"/>
      <c r="C43" s="112"/>
      <c r="D43" s="112"/>
      <c r="E43" s="107">
        <v>43</v>
      </c>
      <c r="F43" s="112"/>
      <c r="G43" s="112"/>
      <c r="H43" s="114"/>
      <c r="I43" s="93"/>
      <c r="J43" s="94"/>
    </row>
    <row r="44" spans="1:10" ht="15.5" x14ac:dyDescent="0.35">
      <c r="A44" s="112"/>
      <c r="B44" s="112"/>
      <c r="C44" s="112"/>
      <c r="D44" s="112"/>
      <c r="E44" s="107">
        <v>44</v>
      </c>
      <c r="F44" s="112"/>
      <c r="G44" s="112"/>
      <c r="H44" s="114"/>
      <c r="I44" s="93"/>
      <c r="J44" s="94"/>
    </row>
    <row r="45" spans="1:10" ht="15.5" x14ac:dyDescent="0.35">
      <c r="A45" s="112"/>
      <c r="B45" s="112"/>
      <c r="C45" s="112"/>
      <c r="D45" s="112"/>
      <c r="E45" s="107">
        <v>45</v>
      </c>
      <c r="F45" s="112"/>
      <c r="G45" s="112"/>
      <c r="H45" s="114"/>
      <c r="I45" s="93"/>
      <c r="J45" s="94"/>
    </row>
    <row r="46" spans="1:10" ht="15.5" x14ac:dyDescent="0.35">
      <c r="A46" s="112"/>
      <c r="B46" s="112"/>
      <c r="C46" s="112"/>
      <c r="D46" s="112"/>
      <c r="E46" s="107">
        <v>46</v>
      </c>
      <c r="F46" s="112"/>
      <c r="G46" s="112"/>
      <c r="H46" s="114"/>
      <c r="I46" s="93"/>
      <c r="J46" s="94"/>
    </row>
    <row r="47" spans="1:10" ht="15.5" x14ac:dyDescent="0.35">
      <c r="A47" s="112"/>
      <c r="B47" s="112"/>
      <c r="C47" s="112"/>
      <c r="D47" s="112"/>
      <c r="E47" s="107">
        <v>47</v>
      </c>
      <c r="F47" s="112"/>
      <c r="G47" s="112"/>
      <c r="H47" s="114"/>
      <c r="I47" s="93"/>
      <c r="J47" s="94"/>
    </row>
    <row r="48" spans="1:10" ht="15.5" x14ac:dyDescent="0.35">
      <c r="A48" s="112"/>
      <c r="B48" s="112"/>
      <c r="C48" s="112"/>
      <c r="D48" s="112"/>
      <c r="E48" s="107">
        <v>48</v>
      </c>
      <c r="F48" s="112"/>
      <c r="G48" s="112"/>
      <c r="H48" s="114"/>
      <c r="I48" s="93"/>
      <c r="J48" s="94"/>
    </row>
    <row r="49" spans="1:10" ht="15.5" x14ac:dyDescent="0.35">
      <c r="A49" s="112"/>
      <c r="B49" s="112"/>
      <c r="C49" s="112"/>
      <c r="D49" s="112"/>
      <c r="E49" s="107">
        <v>49</v>
      </c>
      <c r="F49" s="112"/>
      <c r="G49" s="112"/>
      <c r="H49" s="114"/>
      <c r="I49" s="93"/>
      <c r="J49" s="94"/>
    </row>
    <row r="50" spans="1:10" ht="15.5" x14ac:dyDescent="0.35">
      <c r="A50" s="112"/>
      <c r="B50" s="112"/>
      <c r="C50" s="112"/>
      <c r="D50" s="112"/>
      <c r="E50" s="107">
        <v>50</v>
      </c>
      <c r="F50" s="112"/>
      <c r="G50" s="112"/>
      <c r="H50" s="114"/>
      <c r="I50" s="93"/>
      <c r="J50" s="94"/>
    </row>
    <row r="51" spans="1:10" ht="15.5" x14ac:dyDescent="0.35">
      <c r="A51" s="112"/>
      <c r="B51" s="112"/>
      <c r="C51" s="112"/>
      <c r="D51" s="112"/>
      <c r="E51" s="107">
        <v>51</v>
      </c>
      <c r="F51" s="112"/>
      <c r="G51" s="112"/>
      <c r="H51" s="114"/>
      <c r="I51" s="93"/>
      <c r="J51" s="94"/>
    </row>
    <row r="52" spans="1:10" ht="15.5" x14ac:dyDescent="0.35">
      <c r="A52" s="112"/>
      <c r="B52" s="112"/>
      <c r="C52" s="112"/>
      <c r="D52" s="112"/>
      <c r="E52" s="107">
        <v>52</v>
      </c>
      <c r="F52" s="112"/>
      <c r="G52" s="112"/>
      <c r="H52" s="114"/>
      <c r="I52" s="93"/>
      <c r="J52" s="94"/>
    </row>
    <row r="53" spans="1:10" ht="15.5" x14ac:dyDescent="0.35">
      <c r="A53" s="112"/>
      <c r="B53" s="112"/>
      <c r="C53" s="112"/>
      <c r="D53" s="112"/>
      <c r="E53" s="107">
        <v>53</v>
      </c>
      <c r="F53" s="112"/>
      <c r="G53" s="112"/>
      <c r="H53" s="114"/>
      <c r="I53" s="93"/>
      <c r="J53" s="94"/>
    </row>
    <row r="54" spans="1:10" ht="15.5" x14ac:dyDescent="0.35">
      <c r="A54" s="112"/>
      <c r="B54" s="112"/>
      <c r="C54" s="112"/>
      <c r="D54" s="112"/>
      <c r="E54" s="107">
        <v>54</v>
      </c>
      <c r="F54" s="112"/>
      <c r="G54" s="112"/>
      <c r="H54" s="114"/>
      <c r="I54" s="93"/>
      <c r="J54" s="94"/>
    </row>
    <row r="55" spans="1:10" ht="15.5" x14ac:dyDescent="0.35">
      <c r="A55" s="112"/>
      <c r="B55" s="112"/>
      <c r="C55" s="112"/>
      <c r="D55" s="112"/>
      <c r="E55" s="107">
        <v>55</v>
      </c>
      <c r="F55" s="112"/>
      <c r="G55" s="112"/>
      <c r="H55" s="114"/>
      <c r="I55" s="93"/>
      <c r="J55" s="94"/>
    </row>
    <row r="56" spans="1:10" ht="15.5" x14ac:dyDescent="0.35">
      <c r="A56" s="112"/>
      <c r="B56" s="112"/>
      <c r="C56" s="112"/>
      <c r="D56" s="112"/>
      <c r="E56" s="107">
        <v>56</v>
      </c>
      <c r="F56" s="112"/>
      <c r="G56" s="112"/>
      <c r="H56" s="114"/>
      <c r="I56" s="93"/>
      <c r="J56" s="94"/>
    </row>
    <row r="57" spans="1:10" ht="15.5" x14ac:dyDescent="0.35">
      <c r="A57" s="112"/>
      <c r="B57" s="112"/>
      <c r="C57" s="112"/>
      <c r="D57" s="112"/>
      <c r="E57" s="107">
        <v>57</v>
      </c>
      <c r="F57" s="112"/>
      <c r="G57" s="112"/>
      <c r="H57" s="114"/>
      <c r="I57" s="93"/>
      <c r="J57" s="94"/>
    </row>
    <row r="58" spans="1:10" ht="15.5" x14ac:dyDescent="0.35">
      <c r="A58" s="112"/>
      <c r="B58" s="112"/>
      <c r="C58" s="112"/>
      <c r="D58" s="112"/>
      <c r="E58" s="107">
        <v>58</v>
      </c>
      <c r="F58" s="112"/>
      <c r="G58" s="112"/>
      <c r="H58" s="114"/>
      <c r="I58" s="93"/>
      <c r="J58" s="94"/>
    </row>
    <row r="59" spans="1:10" ht="15.5" x14ac:dyDescent="0.35">
      <c r="A59" s="112"/>
      <c r="B59" s="112"/>
      <c r="C59" s="112"/>
      <c r="D59" s="112"/>
      <c r="E59" s="107">
        <v>59</v>
      </c>
      <c r="F59" s="112"/>
      <c r="G59" s="112"/>
      <c r="H59" s="114"/>
      <c r="I59" s="93"/>
      <c r="J59" s="94"/>
    </row>
    <row r="60" spans="1:10" ht="15.5" x14ac:dyDescent="0.35">
      <c r="A60" s="112"/>
      <c r="B60" s="112"/>
      <c r="C60" s="112"/>
      <c r="D60" s="112"/>
      <c r="E60" s="107">
        <v>60</v>
      </c>
      <c r="F60" s="112"/>
      <c r="G60" s="112"/>
      <c r="H60" s="114"/>
      <c r="I60" s="93"/>
      <c r="J60" s="94"/>
    </row>
    <row r="61" spans="1:10" ht="15.5" x14ac:dyDescent="0.35">
      <c r="A61" s="112"/>
      <c r="B61" s="112"/>
      <c r="C61" s="112"/>
      <c r="D61" s="112"/>
      <c r="E61" s="107">
        <v>61</v>
      </c>
      <c r="F61" s="112"/>
      <c r="G61" s="112"/>
      <c r="H61" s="114"/>
      <c r="I61" s="93"/>
      <c r="J61" s="94"/>
    </row>
    <row r="62" spans="1:10" ht="15.5" x14ac:dyDescent="0.35">
      <c r="A62" s="112"/>
      <c r="B62" s="112"/>
      <c r="C62" s="112"/>
      <c r="D62" s="112"/>
      <c r="E62" s="107">
        <v>62</v>
      </c>
      <c r="F62" s="112"/>
      <c r="G62" s="112"/>
      <c r="H62" s="114"/>
      <c r="I62" s="93"/>
      <c r="J62" s="94"/>
    </row>
    <row r="63" spans="1:10" ht="15.5" x14ac:dyDescent="0.35">
      <c r="A63" s="112"/>
      <c r="B63" s="112"/>
      <c r="C63" s="112"/>
      <c r="D63" s="112"/>
      <c r="E63" s="107">
        <v>63</v>
      </c>
      <c r="F63" s="112"/>
      <c r="G63" s="112"/>
      <c r="H63" s="114"/>
      <c r="I63" s="93"/>
      <c r="J63" s="94"/>
    </row>
    <row r="64" spans="1:10" ht="15.5" x14ac:dyDescent="0.35">
      <c r="A64" s="112"/>
      <c r="B64" s="112"/>
      <c r="C64" s="112"/>
      <c r="D64" s="112"/>
      <c r="E64" s="107">
        <v>64</v>
      </c>
      <c r="F64" s="112"/>
      <c r="G64" s="112"/>
      <c r="H64" s="114"/>
      <c r="I64" s="93"/>
      <c r="J64" s="94"/>
    </row>
    <row r="65" spans="1:10" ht="15.5" x14ac:dyDescent="0.35">
      <c r="A65" s="112"/>
      <c r="B65" s="112"/>
      <c r="C65" s="112"/>
      <c r="D65" s="112"/>
      <c r="E65" s="107">
        <v>65</v>
      </c>
      <c r="F65" s="112"/>
      <c r="G65" s="112"/>
      <c r="H65" s="114"/>
      <c r="I65" s="93"/>
      <c r="J65" s="94"/>
    </row>
    <row r="66" spans="1:10" ht="15.5" x14ac:dyDescent="0.35">
      <c r="A66" s="112"/>
      <c r="B66" s="112"/>
      <c r="C66" s="112"/>
      <c r="D66" s="112"/>
      <c r="E66" s="107">
        <v>66</v>
      </c>
      <c r="F66" s="112"/>
      <c r="G66" s="112"/>
      <c r="H66" s="114"/>
      <c r="I66" s="93"/>
      <c r="J66" s="94"/>
    </row>
    <row r="67" spans="1:10" ht="15.5" x14ac:dyDescent="0.35">
      <c r="A67" s="112"/>
      <c r="B67" s="112"/>
      <c r="C67" s="112"/>
      <c r="D67" s="112"/>
      <c r="E67" s="107">
        <v>67</v>
      </c>
      <c r="F67" s="112"/>
      <c r="G67" s="112"/>
      <c r="H67" s="114"/>
      <c r="I67" s="93"/>
      <c r="J67" s="94"/>
    </row>
    <row r="68" spans="1:10" ht="15.5" x14ac:dyDescent="0.35">
      <c r="A68" s="112"/>
      <c r="B68" s="112"/>
      <c r="C68" s="112"/>
      <c r="D68" s="112"/>
      <c r="E68" s="107">
        <v>68</v>
      </c>
      <c r="F68" s="112"/>
      <c r="G68" s="112"/>
      <c r="H68" s="114"/>
      <c r="I68" s="93"/>
      <c r="J68" s="94"/>
    </row>
    <row r="69" spans="1:10" ht="15.5" x14ac:dyDescent="0.35">
      <c r="A69" s="112"/>
      <c r="B69" s="112"/>
      <c r="C69" s="112"/>
      <c r="D69" s="112"/>
      <c r="E69" s="107">
        <v>69</v>
      </c>
      <c r="F69" s="112"/>
      <c r="G69" s="112"/>
      <c r="H69" s="114"/>
      <c r="I69" s="93"/>
      <c r="J69" s="94"/>
    </row>
    <row r="70" spans="1:10" ht="15.5" x14ac:dyDescent="0.35">
      <c r="A70" s="112"/>
      <c r="B70" s="112"/>
      <c r="C70" s="112"/>
      <c r="D70" s="112"/>
      <c r="E70" s="107">
        <v>70</v>
      </c>
      <c r="F70" s="112"/>
      <c r="G70" s="112"/>
      <c r="H70" s="114"/>
      <c r="I70" s="93"/>
      <c r="J70" s="94"/>
    </row>
    <row r="71" spans="1:10" ht="15.5" x14ac:dyDescent="0.35">
      <c r="A71" s="112"/>
      <c r="B71" s="112"/>
      <c r="C71" s="112"/>
      <c r="D71" s="112"/>
      <c r="E71" s="107">
        <v>71</v>
      </c>
      <c r="F71" s="112"/>
      <c r="G71" s="112"/>
      <c r="H71" s="114"/>
      <c r="I71" s="93"/>
      <c r="J71" s="94"/>
    </row>
    <row r="72" spans="1:10" ht="15.5" x14ac:dyDescent="0.35">
      <c r="A72" s="112"/>
      <c r="B72" s="112"/>
      <c r="C72" s="112"/>
      <c r="D72" s="112"/>
      <c r="E72" s="107">
        <v>72</v>
      </c>
      <c r="F72" s="112"/>
      <c r="G72" s="112"/>
      <c r="H72" s="114"/>
      <c r="I72" s="93"/>
      <c r="J72" s="94"/>
    </row>
    <row r="73" spans="1:10" ht="15.5" x14ac:dyDescent="0.35">
      <c r="A73" s="112"/>
      <c r="B73" s="112"/>
      <c r="C73" s="112"/>
      <c r="D73" s="112"/>
      <c r="E73" s="107">
        <v>73</v>
      </c>
      <c r="F73" s="112"/>
      <c r="G73" s="112"/>
      <c r="H73" s="114"/>
      <c r="I73" s="93"/>
      <c r="J73" s="94"/>
    </row>
    <row r="74" spans="1:10" ht="15.5" x14ac:dyDescent="0.35">
      <c r="A74" s="112"/>
      <c r="B74" s="112"/>
      <c r="C74" s="112"/>
      <c r="D74" s="112"/>
      <c r="E74" s="107">
        <v>74</v>
      </c>
      <c r="F74" s="112"/>
      <c r="G74" s="112"/>
      <c r="H74" s="114"/>
      <c r="I74" s="93"/>
      <c r="J74" s="94"/>
    </row>
    <row r="75" spans="1:10" ht="15.5" x14ac:dyDescent="0.35">
      <c r="A75" s="112"/>
      <c r="B75" s="112"/>
      <c r="C75" s="112"/>
      <c r="D75" s="112"/>
      <c r="E75" s="107">
        <v>75</v>
      </c>
      <c r="F75" s="112"/>
      <c r="G75" s="112"/>
      <c r="H75" s="114"/>
      <c r="I75" s="93"/>
      <c r="J75" s="94"/>
    </row>
    <row r="76" spans="1:10" ht="15.5" x14ac:dyDescent="0.35">
      <c r="A76" s="112"/>
      <c r="B76" s="112"/>
      <c r="C76" s="112"/>
      <c r="D76" s="112"/>
      <c r="E76" s="107">
        <v>76</v>
      </c>
      <c r="F76" s="112"/>
      <c r="G76" s="112"/>
      <c r="H76" s="114"/>
      <c r="I76" s="93"/>
      <c r="J76" s="94"/>
    </row>
    <row r="77" spans="1:10" ht="15.5" x14ac:dyDescent="0.35">
      <c r="A77" s="112"/>
      <c r="B77" s="112"/>
      <c r="C77" s="112"/>
      <c r="D77" s="112"/>
      <c r="E77" s="107">
        <v>77</v>
      </c>
      <c r="F77" s="112"/>
      <c r="G77" s="112"/>
      <c r="H77" s="114"/>
      <c r="I77" s="93"/>
      <c r="J77" s="94"/>
    </row>
    <row r="78" spans="1:10" ht="15.5" x14ac:dyDescent="0.35">
      <c r="A78" s="112"/>
      <c r="B78" s="112"/>
      <c r="C78" s="112"/>
      <c r="D78" s="112"/>
      <c r="E78" s="107">
        <v>78</v>
      </c>
      <c r="F78" s="112"/>
      <c r="G78" s="112"/>
      <c r="H78" s="114"/>
      <c r="I78" s="93"/>
      <c r="J78" s="94"/>
    </row>
    <row r="79" spans="1:10" ht="15.5" x14ac:dyDescent="0.35">
      <c r="A79" s="112"/>
      <c r="B79" s="112"/>
      <c r="C79" s="112"/>
      <c r="D79" s="112"/>
      <c r="E79" s="107">
        <v>79</v>
      </c>
      <c r="F79" s="112"/>
      <c r="G79" s="112"/>
      <c r="H79" s="114"/>
      <c r="I79" s="93"/>
      <c r="J79" s="94"/>
    </row>
    <row r="80" spans="1:10" ht="15.5" x14ac:dyDescent="0.35">
      <c r="A80" s="112"/>
      <c r="B80" s="112"/>
      <c r="C80" s="112"/>
      <c r="D80" s="112"/>
      <c r="E80" s="107">
        <v>80</v>
      </c>
      <c r="F80" s="112"/>
      <c r="G80" s="112"/>
      <c r="H80" s="114"/>
      <c r="I80" s="93"/>
      <c r="J80" s="94"/>
    </row>
    <row r="81" spans="1:10" ht="15.5" x14ac:dyDescent="0.35">
      <c r="A81" s="112"/>
      <c r="B81" s="112"/>
      <c r="C81" s="112"/>
      <c r="D81" s="112"/>
      <c r="E81" s="107">
        <v>81</v>
      </c>
      <c r="F81" s="112"/>
      <c r="G81" s="112"/>
      <c r="H81" s="114"/>
      <c r="I81" s="93"/>
      <c r="J81" s="94"/>
    </row>
    <row r="82" spans="1:10" ht="15.5" x14ac:dyDescent="0.35">
      <c r="A82" s="112"/>
      <c r="B82" s="112"/>
      <c r="C82" s="112"/>
      <c r="D82" s="112"/>
      <c r="E82" s="107">
        <v>82</v>
      </c>
      <c r="F82" s="112"/>
      <c r="G82" s="112"/>
      <c r="H82" s="114"/>
      <c r="I82" s="93"/>
      <c r="J82" s="94"/>
    </row>
    <row r="83" spans="1:10" ht="15.5" x14ac:dyDescent="0.35">
      <c r="A83" s="112"/>
      <c r="B83" s="112"/>
      <c r="C83" s="112"/>
      <c r="D83" s="112"/>
      <c r="E83" s="107">
        <v>83</v>
      </c>
      <c r="F83" s="112"/>
      <c r="G83" s="112"/>
      <c r="H83" s="114"/>
      <c r="I83" s="93"/>
      <c r="J83" s="94"/>
    </row>
    <row r="84" spans="1:10" ht="15.5" x14ac:dyDescent="0.35">
      <c r="A84" s="112"/>
      <c r="B84" s="112"/>
      <c r="C84" s="112"/>
      <c r="D84" s="112"/>
      <c r="E84" s="107">
        <v>84</v>
      </c>
      <c r="F84" s="112"/>
      <c r="G84" s="112"/>
      <c r="H84" s="114"/>
      <c r="I84" s="93"/>
      <c r="J84" s="94"/>
    </row>
    <row r="85" spans="1:10" ht="15.5" x14ac:dyDescent="0.35">
      <c r="A85" s="112"/>
      <c r="B85" s="112"/>
      <c r="C85" s="112"/>
      <c r="D85" s="112"/>
      <c r="E85" s="107">
        <v>85</v>
      </c>
      <c r="F85" s="112"/>
      <c r="G85" s="112"/>
      <c r="H85" s="114"/>
      <c r="I85" s="93"/>
      <c r="J85" s="94"/>
    </row>
    <row r="86" spans="1:10" ht="15.5" x14ac:dyDescent="0.35">
      <c r="A86" s="112"/>
      <c r="B86" s="112"/>
      <c r="C86" s="112"/>
      <c r="D86" s="112"/>
      <c r="E86" s="107">
        <v>86</v>
      </c>
      <c r="F86" s="112"/>
      <c r="G86" s="112"/>
      <c r="H86" s="114"/>
      <c r="I86" s="93"/>
      <c r="J86" s="94"/>
    </row>
    <row r="87" spans="1:10" ht="15.5" x14ac:dyDescent="0.35">
      <c r="A87" s="112"/>
      <c r="B87" s="112"/>
      <c r="C87" s="112"/>
      <c r="D87" s="112"/>
      <c r="E87" s="107">
        <v>87</v>
      </c>
      <c r="F87" s="112"/>
      <c r="G87" s="112"/>
      <c r="H87" s="114"/>
      <c r="I87" s="93"/>
      <c r="J87" s="94"/>
    </row>
    <row r="88" spans="1:10" ht="15.5" x14ac:dyDescent="0.35">
      <c r="A88" s="112"/>
      <c r="B88" s="112"/>
      <c r="C88" s="112"/>
      <c r="D88" s="112"/>
      <c r="E88" s="107">
        <v>88</v>
      </c>
      <c r="F88" s="112"/>
      <c r="G88" s="112"/>
      <c r="H88" s="114"/>
      <c r="I88" s="93"/>
      <c r="J88" s="94"/>
    </row>
    <row r="89" spans="1:10" ht="15.5" x14ac:dyDescent="0.35">
      <c r="A89" s="112"/>
      <c r="B89" s="112"/>
      <c r="C89" s="112"/>
      <c r="D89" s="112"/>
      <c r="E89" s="107">
        <v>89</v>
      </c>
      <c r="F89" s="112"/>
      <c r="G89" s="112"/>
      <c r="H89" s="114"/>
      <c r="I89" s="93"/>
      <c r="J89" s="94"/>
    </row>
    <row r="90" spans="1:10" ht="15.5" x14ac:dyDescent="0.35">
      <c r="A90" s="112"/>
      <c r="B90" s="112"/>
      <c r="C90" s="112"/>
      <c r="D90" s="112"/>
      <c r="E90" s="107">
        <v>90</v>
      </c>
      <c r="F90" s="112"/>
      <c r="G90" s="112"/>
      <c r="H90" s="114"/>
      <c r="I90" s="93"/>
      <c r="J90" s="94"/>
    </row>
    <row r="91" spans="1:10" ht="15.5" x14ac:dyDescent="0.35">
      <c r="A91" s="112"/>
      <c r="B91" s="112"/>
      <c r="C91" s="112"/>
      <c r="D91" s="112"/>
      <c r="E91" s="107">
        <v>91</v>
      </c>
      <c r="F91" s="112"/>
      <c r="G91" s="112"/>
      <c r="H91" s="114"/>
      <c r="I91" s="93"/>
      <c r="J91" s="94"/>
    </row>
    <row r="92" spans="1:10" ht="15.5" x14ac:dyDescent="0.35">
      <c r="A92" s="112"/>
      <c r="B92" s="112"/>
      <c r="C92" s="112"/>
      <c r="D92" s="112"/>
      <c r="E92" s="107">
        <v>92</v>
      </c>
      <c r="F92" s="112"/>
      <c r="G92" s="112"/>
      <c r="H92" s="114"/>
      <c r="I92" s="93"/>
      <c r="J92" s="94"/>
    </row>
    <row r="93" spans="1:10" ht="15.5" x14ac:dyDescent="0.35">
      <c r="A93" s="112"/>
      <c r="B93" s="112"/>
      <c r="C93" s="112"/>
      <c r="D93" s="112"/>
      <c r="E93" s="107">
        <v>93</v>
      </c>
      <c r="F93" s="112"/>
      <c r="G93" s="112"/>
      <c r="H93" s="114"/>
      <c r="I93" s="93"/>
      <c r="J93" s="94"/>
    </row>
    <row r="94" spans="1:10" ht="15.5" x14ac:dyDescent="0.35">
      <c r="A94" s="112"/>
      <c r="B94" s="112"/>
      <c r="C94" s="112"/>
      <c r="D94" s="112"/>
      <c r="E94" s="107">
        <v>94</v>
      </c>
      <c r="F94" s="112"/>
      <c r="G94" s="112"/>
      <c r="H94" s="114"/>
      <c r="I94" s="93"/>
      <c r="J94" s="94"/>
    </row>
    <row r="95" spans="1:10" ht="15.5" x14ac:dyDescent="0.35">
      <c r="A95" s="112"/>
      <c r="B95" s="112"/>
      <c r="C95" s="112"/>
      <c r="D95" s="112"/>
      <c r="E95" s="107">
        <v>95</v>
      </c>
      <c r="F95" s="112"/>
      <c r="G95" s="112"/>
      <c r="H95" s="114"/>
      <c r="I95" s="93"/>
      <c r="J95" s="94"/>
    </row>
    <row r="96" spans="1:10" ht="15.5" x14ac:dyDescent="0.35">
      <c r="A96" s="112"/>
      <c r="B96" s="112"/>
      <c r="C96" s="112"/>
      <c r="D96" s="112"/>
      <c r="E96" s="107">
        <v>96</v>
      </c>
      <c r="F96" s="112"/>
      <c r="G96" s="112"/>
      <c r="H96" s="114"/>
      <c r="I96" s="93"/>
      <c r="J96" s="94"/>
    </row>
    <row r="97" spans="1:10" ht="15.5" x14ac:dyDescent="0.35">
      <c r="A97" s="112"/>
      <c r="B97" s="112"/>
      <c r="C97" s="112"/>
      <c r="D97" s="112"/>
      <c r="E97" s="107">
        <v>97</v>
      </c>
      <c r="F97" s="112"/>
      <c r="G97" s="112"/>
      <c r="H97" s="114"/>
      <c r="I97" s="93"/>
      <c r="J97" s="94"/>
    </row>
    <row r="98" spans="1:10" ht="15.5" x14ac:dyDescent="0.35">
      <c r="A98" s="112"/>
      <c r="B98" s="112"/>
      <c r="C98" s="112"/>
      <c r="D98" s="112"/>
      <c r="E98" s="107">
        <v>98</v>
      </c>
      <c r="F98" s="112"/>
      <c r="G98" s="112"/>
      <c r="H98" s="114"/>
      <c r="I98" s="93"/>
      <c r="J98" s="94"/>
    </row>
    <row r="99" spans="1:10" ht="15.5" x14ac:dyDescent="0.35">
      <c r="A99" s="112"/>
      <c r="B99" s="112"/>
      <c r="C99" s="112"/>
      <c r="D99" s="112"/>
      <c r="E99" s="107">
        <v>99</v>
      </c>
      <c r="F99" s="112"/>
      <c r="G99" s="112"/>
      <c r="H99" s="114"/>
      <c r="I99" s="93"/>
      <c r="J99" s="94"/>
    </row>
    <row r="100" spans="1:10" ht="15.5" x14ac:dyDescent="0.35">
      <c r="A100" s="112"/>
      <c r="B100" s="112"/>
      <c r="C100" s="112"/>
      <c r="D100" s="112"/>
      <c r="E100" s="107">
        <v>100</v>
      </c>
      <c r="F100" s="112"/>
      <c r="G100" s="112"/>
      <c r="H100" s="114"/>
      <c r="I100" s="93"/>
      <c r="J100" s="94"/>
    </row>
    <row r="101" spans="1:10" ht="15.5" x14ac:dyDescent="0.35">
      <c r="A101" s="112"/>
      <c r="B101" s="112"/>
      <c r="C101" s="112"/>
      <c r="D101" s="112"/>
      <c r="E101" s="107">
        <v>101</v>
      </c>
      <c r="F101" s="112"/>
      <c r="G101" s="112"/>
      <c r="H101" s="114"/>
      <c r="I101" s="93"/>
      <c r="J101" s="94"/>
    </row>
    <row r="102" spans="1:10" ht="15.5" x14ac:dyDescent="0.35">
      <c r="A102" s="112"/>
      <c r="B102" s="112"/>
      <c r="C102" s="112"/>
      <c r="D102" s="112"/>
      <c r="E102" s="107">
        <v>102</v>
      </c>
      <c r="F102" s="112"/>
      <c r="G102" s="112"/>
      <c r="H102" s="114"/>
      <c r="I102" s="93"/>
      <c r="J102" s="94"/>
    </row>
    <row r="103" spans="1:10" ht="15.5" x14ac:dyDescent="0.35">
      <c r="A103" s="112"/>
      <c r="B103" s="112"/>
      <c r="C103" s="112"/>
      <c r="D103" s="112"/>
      <c r="E103" s="107">
        <v>103</v>
      </c>
      <c r="F103" s="112"/>
      <c r="G103" s="112"/>
      <c r="H103" s="114"/>
      <c r="I103" s="93"/>
      <c r="J103" s="94"/>
    </row>
    <row r="104" spans="1:10" ht="15.5" x14ac:dyDescent="0.35">
      <c r="A104" s="112"/>
      <c r="B104" s="112"/>
      <c r="C104" s="112"/>
      <c r="D104" s="112"/>
      <c r="E104" s="107">
        <v>104</v>
      </c>
      <c r="F104" s="112"/>
      <c r="G104" s="112"/>
      <c r="H104" s="114"/>
      <c r="I104" s="93"/>
      <c r="J104" s="94"/>
    </row>
    <row r="105" spans="1:10" ht="15.5" x14ac:dyDescent="0.35">
      <c r="A105" s="112"/>
      <c r="B105" s="112"/>
      <c r="C105" s="112"/>
      <c r="D105" s="112"/>
      <c r="E105" s="107">
        <v>105</v>
      </c>
      <c r="F105" s="112"/>
      <c r="G105" s="112"/>
      <c r="H105" s="114"/>
      <c r="I105" s="93"/>
      <c r="J105" s="94"/>
    </row>
    <row r="106" spans="1:10" ht="15.5" x14ac:dyDescent="0.35">
      <c r="A106" s="112"/>
      <c r="B106" s="112"/>
      <c r="C106" s="112"/>
      <c r="D106" s="112"/>
      <c r="E106" s="107">
        <v>106</v>
      </c>
      <c r="F106" s="112"/>
      <c r="G106" s="112"/>
      <c r="H106" s="114"/>
      <c r="I106" s="93"/>
      <c r="J106" s="94"/>
    </row>
    <row r="107" spans="1:10" ht="15.5" x14ac:dyDescent="0.35">
      <c r="A107" s="112"/>
      <c r="B107" s="112"/>
      <c r="C107" s="112"/>
      <c r="D107" s="112"/>
      <c r="E107" s="107">
        <v>107</v>
      </c>
      <c r="F107" s="112"/>
      <c r="G107" s="112"/>
      <c r="H107" s="114"/>
      <c r="I107" s="93"/>
      <c r="J107" s="94"/>
    </row>
    <row r="108" spans="1:10" ht="15.5" x14ac:dyDescent="0.35">
      <c r="A108" s="112"/>
      <c r="B108" s="112"/>
      <c r="C108" s="112"/>
      <c r="D108" s="112"/>
      <c r="E108" s="107">
        <v>108</v>
      </c>
      <c r="F108" s="112"/>
      <c r="G108" s="112"/>
      <c r="H108" s="114"/>
      <c r="I108" s="93"/>
      <c r="J108" s="94"/>
    </row>
    <row r="109" spans="1:10" ht="15.5" x14ac:dyDescent="0.35">
      <c r="A109" s="112"/>
      <c r="B109" s="112"/>
      <c r="C109" s="112"/>
      <c r="D109" s="112"/>
      <c r="E109" s="107">
        <v>109</v>
      </c>
      <c r="F109" s="112"/>
      <c r="G109" s="112"/>
      <c r="H109" s="114"/>
      <c r="I109" s="93"/>
      <c r="J109" s="94"/>
    </row>
    <row r="110" spans="1:10" ht="15.5" x14ac:dyDescent="0.35">
      <c r="A110" s="112"/>
      <c r="B110" s="112"/>
      <c r="C110" s="112"/>
      <c r="D110" s="112"/>
      <c r="E110" s="107">
        <v>110</v>
      </c>
      <c r="F110" s="112"/>
      <c r="G110" s="112"/>
      <c r="H110" s="114"/>
      <c r="I110" s="93"/>
      <c r="J110" s="94"/>
    </row>
    <row r="111" spans="1:10" ht="15.5" x14ac:dyDescent="0.35">
      <c r="A111" s="112"/>
      <c r="B111" s="112"/>
      <c r="C111" s="112"/>
      <c r="D111" s="112"/>
      <c r="E111" s="107">
        <v>111</v>
      </c>
      <c r="F111" s="112"/>
      <c r="G111" s="112"/>
      <c r="H111" s="114"/>
      <c r="I111" s="93"/>
      <c r="J111" s="94"/>
    </row>
    <row r="112" spans="1:10" ht="15.5" x14ac:dyDescent="0.35">
      <c r="A112" s="112"/>
      <c r="B112" s="112"/>
      <c r="C112" s="112"/>
      <c r="D112" s="112"/>
      <c r="E112" s="107">
        <v>112</v>
      </c>
      <c r="F112" s="112"/>
      <c r="G112" s="112"/>
      <c r="H112" s="114"/>
      <c r="I112" s="93"/>
      <c r="J112" s="94"/>
    </row>
    <row r="113" spans="1:10" ht="15.5" x14ac:dyDescent="0.35">
      <c r="A113" s="112"/>
      <c r="B113" s="112"/>
      <c r="C113" s="112"/>
      <c r="D113" s="112"/>
      <c r="E113" s="107">
        <v>113</v>
      </c>
      <c r="F113" s="112"/>
      <c r="G113" s="112"/>
      <c r="H113" s="114"/>
      <c r="I113" s="93"/>
      <c r="J113" s="94"/>
    </row>
    <row r="114" spans="1:10" ht="15.5" x14ac:dyDescent="0.35">
      <c r="A114" s="112"/>
      <c r="B114" s="112"/>
      <c r="C114" s="112"/>
      <c r="D114" s="112"/>
      <c r="E114" s="107">
        <v>114</v>
      </c>
      <c r="F114" s="112"/>
      <c r="G114" s="112"/>
      <c r="H114" s="114"/>
      <c r="I114" s="93"/>
      <c r="J114" s="94"/>
    </row>
    <row r="115" spans="1:10" ht="15.5" x14ac:dyDescent="0.35">
      <c r="A115" s="112"/>
      <c r="B115" s="112"/>
      <c r="C115" s="112"/>
      <c r="D115" s="112"/>
      <c r="E115" s="107">
        <v>115</v>
      </c>
      <c r="F115" s="112"/>
      <c r="G115" s="112"/>
      <c r="H115" s="114"/>
      <c r="I115" s="93"/>
      <c r="J115" s="94"/>
    </row>
    <row r="116" spans="1:10" ht="15.5" x14ac:dyDescent="0.35">
      <c r="A116" s="112"/>
      <c r="B116" s="112"/>
      <c r="C116" s="112"/>
      <c r="D116" s="112"/>
      <c r="E116" s="107">
        <v>116</v>
      </c>
      <c r="F116" s="112"/>
      <c r="G116" s="112"/>
      <c r="H116" s="114"/>
      <c r="I116" s="93"/>
      <c r="J116" s="94"/>
    </row>
    <row r="117" spans="1:10" ht="15.5" x14ac:dyDescent="0.35">
      <c r="A117" s="112"/>
      <c r="B117" s="112"/>
      <c r="C117" s="112"/>
      <c r="D117" s="112"/>
      <c r="E117" s="107">
        <v>117</v>
      </c>
      <c r="F117" s="112"/>
      <c r="G117" s="112"/>
      <c r="H117" s="114"/>
      <c r="I117" s="93"/>
      <c r="J117" s="94"/>
    </row>
    <row r="118" spans="1:10" ht="15.5" x14ac:dyDescent="0.35">
      <c r="A118" s="112"/>
      <c r="B118" s="112"/>
      <c r="C118" s="112"/>
      <c r="D118" s="112"/>
      <c r="E118" s="107">
        <v>118</v>
      </c>
      <c r="F118" s="112"/>
      <c r="G118" s="112"/>
      <c r="H118" s="114"/>
      <c r="I118" s="93"/>
      <c r="J118" s="94"/>
    </row>
    <row r="119" spans="1:10" ht="15.5" x14ac:dyDescent="0.35">
      <c r="A119" s="112"/>
      <c r="B119" s="112"/>
      <c r="C119" s="112"/>
      <c r="D119" s="112"/>
      <c r="E119" s="107">
        <v>119</v>
      </c>
      <c r="F119" s="112"/>
      <c r="G119" s="112"/>
      <c r="H119" s="114"/>
      <c r="I119" s="93"/>
      <c r="J119" s="94"/>
    </row>
    <row r="120" spans="1:10" ht="15.5" x14ac:dyDescent="0.35">
      <c r="A120" s="112"/>
      <c r="B120" s="112"/>
      <c r="C120" s="112"/>
      <c r="D120" s="112"/>
      <c r="E120" s="107">
        <v>120</v>
      </c>
      <c r="F120" s="112"/>
      <c r="G120" s="112"/>
      <c r="H120" s="114"/>
      <c r="I120" s="93"/>
      <c r="J120" s="94"/>
    </row>
    <row r="121" spans="1:10" ht="15.5" x14ac:dyDescent="0.35">
      <c r="A121" s="112"/>
      <c r="B121" s="112"/>
      <c r="C121" s="112"/>
      <c r="D121" s="112"/>
      <c r="E121" s="107">
        <v>121</v>
      </c>
      <c r="F121" s="112"/>
      <c r="G121" s="112"/>
      <c r="H121" s="114"/>
      <c r="I121" s="93"/>
      <c r="J121" s="94"/>
    </row>
    <row r="122" spans="1:10" ht="15.5" x14ac:dyDescent="0.35">
      <c r="A122" s="112"/>
      <c r="B122" s="112"/>
      <c r="C122" s="112"/>
      <c r="D122" s="112"/>
      <c r="E122" s="107">
        <v>122</v>
      </c>
      <c r="F122" s="112"/>
      <c r="G122" s="112"/>
      <c r="H122" s="114"/>
      <c r="I122" s="93"/>
      <c r="J122" s="94"/>
    </row>
    <row r="123" spans="1:10" ht="15.5" x14ac:dyDescent="0.35">
      <c r="A123" s="112"/>
      <c r="B123" s="112"/>
      <c r="C123" s="112"/>
      <c r="D123" s="112"/>
      <c r="E123" s="107">
        <v>123</v>
      </c>
      <c r="F123" s="112"/>
      <c r="G123" s="112"/>
      <c r="H123" s="114"/>
      <c r="I123" s="93"/>
      <c r="J123" s="94"/>
    </row>
    <row r="124" spans="1:10" ht="15.5" x14ac:dyDescent="0.35">
      <c r="A124" s="112"/>
      <c r="B124" s="112"/>
      <c r="C124" s="112"/>
      <c r="D124" s="112"/>
      <c r="E124" s="107">
        <v>124</v>
      </c>
      <c r="F124" s="112"/>
      <c r="G124" s="112"/>
      <c r="H124" s="114"/>
      <c r="I124" s="93"/>
      <c r="J124" s="94"/>
    </row>
    <row r="125" spans="1:10" ht="15.5" x14ac:dyDescent="0.35">
      <c r="A125" s="112"/>
      <c r="B125" s="112"/>
      <c r="C125" s="112"/>
      <c r="D125" s="112"/>
      <c r="E125" s="107">
        <v>125</v>
      </c>
      <c r="F125" s="112"/>
      <c r="G125" s="112"/>
      <c r="H125" s="114"/>
      <c r="I125" s="93"/>
      <c r="J125" s="94"/>
    </row>
    <row r="126" spans="1:10" ht="15.5" x14ac:dyDescent="0.35">
      <c r="A126" s="112"/>
      <c r="B126" s="112"/>
      <c r="C126" s="112"/>
      <c r="D126" s="112"/>
      <c r="E126" s="107">
        <v>126</v>
      </c>
      <c r="F126" s="112"/>
      <c r="G126" s="112"/>
      <c r="H126" s="114"/>
      <c r="I126" s="93"/>
      <c r="J126" s="94"/>
    </row>
    <row r="127" spans="1:10" ht="15.5" x14ac:dyDescent="0.35">
      <c r="A127" s="112"/>
      <c r="B127" s="112"/>
      <c r="C127" s="112"/>
      <c r="D127" s="112"/>
      <c r="E127" s="107">
        <v>127</v>
      </c>
      <c r="F127" s="112"/>
      <c r="G127" s="112"/>
      <c r="H127" s="114"/>
      <c r="I127" s="93"/>
      <c r="J127" s="94"/>
    </row>
    <row r="128" spans="1:10" ht="15.5" x14ac:dyDescent="0.35">
      <c r="A128" s="112"/>
      <c r="B128" s="112"/>
      <c r="C128" s="112"/>
      <c r="D128" s="112"/>
      <c r="E128" s="107">
        <v>128</v>
      </c>
      <c r="F128" s="112"/>
      <c r="G128" s="112"/>
      <c r="H128" s="114"/>
      <c r="I128" s="93"/>
      <c r="J128" s="94"/>
    </row>
    <row r="129" spans="1:10" ht="15.5" x14ac:dyDescent="0.35">
      <c r="A129" s="112"/>
      <c r="B129" s="112"/>
      <c r="C129" s="112"/>
      <c r="D129" s="112"/>
      <c r="E129" s="107">
        <v>129</v>
      </c>
      <c r="F129" s="112"/>
      <c r="G129" s="112"/>
      <c r="H129" s="114"/>
      <c r="I129" s="93"/>
      <c r="J129" s="94"/>
    </row>
    <row r="130" spans="1:10" ht="15.5" x14ac:dyDescent="0.35">
      <c r="A130" s="112"/>
      <c r="B130" s="112"/>
      <c r="C130" s="112"/>
      <c r="D130" s="112"/>
      <c r="E130" s="107">
        <v>130</v>
      </c>
      <c r="F130" s="112"/>
      <c r="G130" s="112"/>
      <c r="H130" s="114"/>
      <c r="I130" s="93"/>
      <c r="J130" s="94"/>
    </row>
    <row r="131" spans="1:10" ht="15.5" x14ac:dyDescent="0.35">
      <c r="A131" s="112"/>
      <c r="B131" s="112"/>
      <c r="C131" s="112"/>
      <c r="D131" s="112"/>
      <c r="E131" s="107">
        <v>131</v>
      </c>
      <c r="F131" s="112"/>
      <c r="G131" s="112"/>
      <c r="H131" s="114"/>
      <c r="I131" s="93"/>
      <c r="J131" s="94"/>
    </row>
    <row r="132" spans="1:10" ht="15.5" x14ac:dyDescent="0.35">
      <c r="A132" s="112"/>
      <c r="B132" s="112"/>
      <c r="C132" s="112"/>
      <c r="D132" s="112"/>
      <c r="E132" s="107">
        <v>132</v>
      </c>
      <c r="F132" s="112"/>
      <c r="G132" s="112"/>
      <c r="H132" s="114"/>
      <c r="I132" s="93"/>
      <c r="J132" s="94"/>
    </row>
    <row r="133" spans="1:10" ht="15.5" x14ac:dyDescent="0.35">
      <c r="A133" s="112"/>
      <c r="B133" s="112"/>
      <c r="C133" s="112"/>
      <c r="D133" s="112"/>
      <c r="E133" s="107">
        <v>133</v>
      </c>
      <c r="F133" s="112"/>
      <c r="G133" s="112"/>
      <c r="H133" s="114"/>
      <c r="I133" s="93"/>
      <c r="J133" s="94"/>
    </row>
    <row r="134" spans="1:10" ht="15.5" x14ac:dyDescent="0.35">
      <c r="A134" s="112"/>
      <c r="B134" s="112"/>
      <c r="C134" s="112"/>
      <c r="D134" s="112"/>
      <c r="E134" s="107">
        <v>134</v>
      </c>
      <c r="F134" s="112"/>
      <c r="G134" s="112"/>
      <c r="H134" s="114"/>
      <c r="I134" s="93"/>
      <c r="J134" s="94"/>
    </row>
    <row r="135" spans="1:10" ht="15.5" x14ac:dyDescent="0.35">
      <c r="A135" s="112"/>
      <c r="B135" s="112"/>
      <c r="C135" s="112"/>
      <c r="D135" s="112"/>
      <c r="E135" s="107">
        <v>135</v>
      </c>
      <c r="F135" s="112"/>
      <c r="G135" s="112"/>
      <c r="H135" s="114"/>
      <c r="I135" s="93"/>
      <c r="J135" s="94"/>
    </row>
    <row r="136" spans="1:10" ht="15.5" x14ac:dyDescent="0.35">
      <c r="A136" s="112"/>
      <c r="B136" s="112"/>
      <c r="C136" s="112"/>
      <c r="D136" s="112"/>
      <c r="E136" s="107">
        <v>136</v>
      </c>
      <c r="F136" s="112"/>
      <c r="G136" s="112"/>
      <c r="H136" s="114"/>
      <c r="I136" s="93"/>
      <c r="J136" s="94"/>
    </row>
    <row r="137" spans="1:10" ht="15.5" x14ac:dyDescent="0.35">
      <c r="A137" s="112"/>
      <c r="B137" s="112"/>
      <c r="C137" s="112"/>
      <c r="D137" s="112"/>
      <c r="E137" s="107">
        <v>137</v>
      </c>
      <c r="F137" s="112"/>
      <c r="G137" s="112"/>
      <c r="H137" s="114"/>
      <c r="I137" s="93"/>
      <c r="J137" s="94"/>
    </row>
    <row r="138" spans="1:10" ht="15.5" x14ac:dyDescent="0.35">
      <c r="A138" s="112"/>
      <c r="B138" s="112"/>
      <c r="C138" s="112"/>
      <c r="D138" s="112"/>
      <c r="E138" s="107">
        <v>138</v>
      </c>
      <c r="F138" s="112"/>
      <c r="G138" s="112"/>
      <c r="H138" s="114"/>
      <c r="I138" s="93"/>
      <c r="J138" s="94"/>
    </row>
    <row r="139" spans="1:10" ht="15.5" x14ac:dyDescent="0.35">
      <c r="A139" s="112"/>
      <c r="B139" s="112"/>
      <c r="C139" s="112"/>
      <c r="D139" s="112"/>
      <c r="E139" s="107">
        <v>139</v>
      </c>
      <c r="F139" s="112"/>
      <c r="G139" s="112"/>
      <c r="H139" s="114"/>
      <c r="I139" s="93"/>
      <c r="J139" s="94"/>
    </row>
    <row r="140" spans="1:10" ht="15.5" x14ac:dyDescent="0.35">
      <c r="A140" s="112"/>
      <c r="B140" s="112"/>
      <c r="C140" s="112"/>
      <c r="D140" s="112"/>
      <c r="E140" s="107">
        <v>140</v>
      </c>
      <c r="F140" s="112"/>
      <c r="G140" s="112"/>
      <c r="H140" s="114"/>
      <c r="I140" s="93"/>
      <c r="J140" s="94"/>
    </row>
    <row r="141" spans="1:10" ht="15.5" x14ac:dyDescent="0.35">
      <c r="A141" s="112"/>
      <c r="B141" s="112"/>
      <c r="C141" s="112"/>
      <c r="D141" s="112"/>
      <c r="E141" s="107">
        <v>141</v>
      </c>
      <c r="F141" s="112"/>
      <c r="G141" s="112"/>
      <c r="H141" s="114"/>
      <c r="I141" s="93"/>
      <c r="J141" s="94"/>
    </row>
    <row r="142" spans="1:10" ht="15.5" x14ac:dyDescent="0.35">
      <c r="A142" s="112"/>
      <c r="B142" s="112"/>
      <c r="C142" s="112"/>
      <c r="D142" s="112"/>
      <c r="E142" s="107">
        <v>142</v>
      </c>
      <c r="F142" s="112"/>
      <c r="G142" s="112"/>
      <c r="H142" s="114"/>
      <c r="I142" s="93"/>
      <c r="J142" s="94"/>
    </row>
    <row r="143" spans="1:10" ht="15.5" x14ac:dyDescent="0.35">
      <c r="A143" s="112"/>
      <c r="B143" s="112"/>
      <c r="C143" s="112"/>
      <c r="D143" s="112"/>
      <c r="E143" s="107">
        <v>143</v>
      </c>
      <c r="F143" s="112"/>
      <c r="G143" s="112"/>
      <c r="H143" s="114"/>
      <c r="I143" s="93"/>
      <c r="J143" s="94"/>
    </row>
    <row r="144" spans="1:10" ht="15.5" x14ac:dyDescent="0.35">
      <c r="A144" s="112"/>
      <c r="B144" s="112"/>
      <c r="C144" s="112"/>
      <c r="D144" s="112"/>
      <c r="E144" s="107">
        <v>144</v>
      </c>
      <c r="F144" s="112"/>
      <c r="G144" s="112"/>
      <c r="H144" s="114"/>
      <c r="I144" s="93"/>
      <c r="J144" s="94"/>
    </row>
    <row r="145" spans="1:10" ht="15.5" x14ac:dyDescent="0.35">
      <c r="A145" s="112"/>
      <c r="B145" s="112"/>
      <c r="C145" s="112"/>
      <c r="D145" s="112"/>
      <c r="E145" s="107">
        <v>145</v>
      </c>
      <c r="F145" s="112"/>
      <c r="G145" s="112"/>
      <c r="H145" s="114"/>
      <c r="I145" s="93"/>
      <c r="J145" s="94"/>
    </row>
    <row r="146" spans="1:10" ht="15.5" x14ac:dyDescent="0.35">
      <c r="A146" s="112"/>
      <c r="B146" s="112"/>
      <c r="C146" s="112"/>
      <c r="D146" s="112"/>
      <c r="E146" s="107">
        <v>146</v>
      </c>
      <c r="F146" s="112"/>
      <c r="G146" s="112"/>
      <c r="H146" s="114"/>
      <c r="I146" s="93"/>
      <c r="J146" s="94"/>
    </row>
    <row r="147" spans="1:10" ht="15.5" x14ac:dyDescent="0.35">
      <c r="A147" s="112"/>
      <c r="B147" s="112"/>
      <c r="C147" s="112"/>
      <c r="D147" s="112"/>
      <c r="E147" s="107">
        <v>147</v>
      </c>
      <c r="F147" s="112"/>
      <c r="G147" s="112"/>
      <c r="H147" s="114"/>
      <c r="I147" s="93"/>
      <c r="J147" s="94"/>
    </row>
    <row r="148" spans="1:10" ht="15.5" x14ac:dyDescent="0.35">
      <c r="A148" s="112"/>
      <c r="B148" s="112"/>
      <c r="C148" s="112"/>
      <c r="D148" s="112"/>
      <c r="E148" s="107">
        <v>148</v>
      </c>
      <c r="F148" s="112"/>
      <c r="G148" s="112"/>
      <c r="H148" s="114"/>
      <c r="I148" s="93"/>
      <c r="J148" s="94"/>
    </row>
    <row r="149" spans="1:10" ht="15.5" x14ac:dyDescent="0.35">
      <c r="A149" s="112"/>
      <c r="B149" s="112"/>
      <c r="C149" s="112"/>
      <c r="D149" s="112"/>
      <c r="E149" s="107">
        <v>149</v>
      </c>
      <c r="F149" s="112"/>
      <c r="G149" s="112"/>
      <c r="H149" s="114"/>
      <c r="I149" s="93"/>
      <c r="J149" s="94"/>
    </row>
    <row r="150" spans="1:10" ht="15.5" x14ac:dyDescent="0.35">
      <c r="A150" s="112"/>
      <c r="B150" s="112"/>
      <c r="C150" s="112"/>
      <c r="D150" s="112"/>
      <c r="E150" s="107">
        <v>150</v>
      </c>
      <c r="F150" s="112"/>
      <c r="G150" s="112"/>
      <c r="H150" s="114"/>
      <c r="I150" s="93"/>
      <c r="J150" s="94"/>
    </row>
    <row r="151" spans="1:10" ht="15.5" x14ac:dyDescent="0.35">
      <c r="A151" s="112"/>
      <c r="B151" s="112"/>
      <c r="C151" s="112"/>
      <c r="D151" s="112"/>
      <c r="E151" s="107">
        <v>151</v>
      </c>
      <c r="F151" s="112"/>
      <c r="G151" s="112"/>
      <c r="H151" s="114"/>
      <c r="I151" s="93"/>
      <c r="J151" s="94"/>
    </row>
    <row r="152" spans="1:10" ht="15.5" x14ac:dyDescent="0.35">
      <c r="A152" s="112"/>
      <c r="B152" s="112"/>
      <c r="C152" s="112"/>
      <c r="D152" s="112"/>
      <c r="E152" s="107">
        <v>152</v>
      </c>
      <c r="F152" s="112"/>
      <c r="G152" s="112"/>
      <c r="H152" s="114"/>
      <c r="I152" s="93"/>
      <c r="J152" s="94"/>
    </row>
    <row r="153" spans="1:10" ht="15.5" x14ac:dyDescent="0.35">
      <c r="A153" s="112"/>
      <c r="B153" s="112"/>
      <c r="C153" s="112"/>
      <c r="D153" s="112"/>
      <c r="E153" s="107">
        <v>153</v>
      </c>
      <c r="F153" s="112"/>
      <c r="G153" s="112"/>
      <c r="H153" s="114"/>
      <c r="I153" s="93"/>
      <c r="J153" s="94"/>
    </row>
    <row r="154" spans="1:10" ht="15.5" x14ac:dyDescent="0.35">
      <c r="A154" s="112"/>
      <c r="B154" s="112"/>
      <c r="C154" s="112"/>
      <c r="D154" s="112"/>
      <c r="E154" s="107">
        <v>154</v>
      </c>
      <c r="F154" s="112"/>
      <c r="G154" s="112"/>
      <c r="H154" s="114"/>
      <c r="I154" s="93"/>
      <c r="J154" s="94"/>
    </row>
    <row r="155" spans="1:10" ht="15.5" x14ac:dyDescent="0.35">
      <c r="A155" s="112"/>
      <c r="B155" s="112"/>
      <c r="C155" s="112"/>
      <c r="D155" s="112"/>
      <c r="E155" s="107">
        <v>155</v>
      </c>
      <c r="F155" s="112"/>
      <c r="G155" s="112"/>
      <c r="H155" s="114"/>
      <c r="I155" s="93"/>
      <c r="J155" s="94"/>
    </row>
    <row r="156" spans="1:10" ht="15.5" x14ac:dyDescent="0.35">
      <c r="A156" s="112"/>
      <c r="B156" s="112"/>
      <c r="C156" s="112"/>
      <c r="D156" s="112"/>
      <c r="E156" s="107">
        <v>156</v>
      </c>
      <c r="F156" s="112"/>
      <c r="G156" s="112"/>
      <c r="H156" s="114"/>
      <c r="I156" s="93"/>
      <c r="J156" s="94"/>
    </row>
    <row r="157" spans="1:10" ht="15.5" x14ac:dyDescent="0.35">
      <c r="A157" s="112"/>
      <c r="B157" s="112"/>
      <c r="C157" s="112"/>
      <c r="D157" s="112"/>
      <c r="E157" s="107">
        <v>157</v>
      </c>
      <c r="F157" s="112"/>
      <c r="G157" s="112"/>
      <c r="H157" s="114"/>
      <c r="I157" s="93"/>
      <c r="J157" s="94"/>
    </row>
    <row r="158" spans="1:10" ht="15.5" x14ac:dyDescent="0.35">
      <c r="A158" s="112"/>
      <c r="B158" s="112"/>
      <c r="C158" s="112"/>
      <c r="D158" s="112"/>
      <c r="E158" s="107">
        <v>158</v>
      </c>
      <c r="F158" s="112"/>
      <c r="G158" s="112"/>
      <c r="H158" s="114"/>
      <c r="I158" s="93"/>
      <c r="J158" s="94"/>
    </row>
    <row r="159" spans="1:10" ht="15.5" x14ac:dyDescent="0.35">
      <c r="A159" s="112"/>
      <c r="B159" s="112"/>
      <c r="C159" s="112"/>
      <c r="D159" s="112"/>
      <c r="E159" s="107">
        <v>159</v>
      </c>
      <c r="F159" s="112"/>
      <c r="G159" s="112"/>
      <c r="H159" s="114"/>
      <c r="I159" s="93"/>
      <c r="J159" s="94"/>
    </row>
    <row r="160" spans="1:10" ht="15.5" x14ac:dyDescent="0.35">
      <c r="A160" s="112"/>
      <c r="B160" s="112"/>
      <c r="C160" s="112"/>
      <c r="D160" s="112"/>
      <c r="E160" s="107">
        <v>160</v>
      </c>
      <c r="F160" s="112"/>
      <c r="G160" s="112"/>
      <c r="H160" s="114"/>
      <c r="I160" s="93"/>
      <c r="J160" s="94"/>
    </row>
    <row r="161" spans="1:10" ht="15.5" x14ac:dyDescent="0.35">
      <c r="A161" s="112"/>
      <c r="B161" s="112"/>
      <c r="C161" s="112"/>
      <c r="D161" s="112"/>
      <c r="E161" s="107">
        <v>161</v>
      </c>
      <c r="F161" s="112"/>
      <c r="G161" s="112"/>
      <c r="H161" s="114"/>
      <c r="I161" s="93"/>
      <c r="J161" s="94"/>
    </row>
    <row r="162" spans="1:10" ht="15.5" x14ac:dyDescent="0.35">
      <c r="A162" s="112"/>
      <c r="B162" s="112"/>
      <c r="C162" s="112"/>
      <c r="D162" s="112"/>
      <c r="E162" s="107">
        <v>162</v>
      </c>
      <c r="F162" s="112"/>
      <c r="G162" s="112"/>
      <c r="H162" s="114"/>
      <c r="I162" s="93"/>
      <c r="J162" s="94"/>
    </row>
    <row r="163" spans="1:10" ht="15.5" x14ac:dyDescent="0.35">
      <c r="A163" s="112"/>
      <c r="B163" s="112"/>
      <c r="C163" s="112"/>
      <c r="D163" s="112"/>
      <c r="E163" s="107">
        <v>163</v>
      </c>
      <c r="F163" s="112"/>
      <c r="G163" s="112"/>
      <c r="H163" s="114"/>
      <c r="I163" s="93"/>
      <c r="J163" s="94"/>
    </row>
    <row r="164" spans="1:10" ht="15.5" x14ac:dyDescent="0.35">
      <c r="A164" s="112"/>
      <c r="B164" s="112"/>
      <c r="C164" s="112"/>
      <c r="D164" s="112"/>
      <c r="E164" s="107">
        <v>164</v>
      </c>
      <c r="F164" s="112"/>
      <c r="G164" s="112"/>
      <c r="H164" s="114"/>
      <c r="I164" s="93"/>
      <c r="J164" s="94"/>
    </row>
    <row r="165" spans="1:10" ht="15.5" x14ac:dyDescent="0.35">
      <c r="A165" s="112"/>
      <c r="B165" s="112"/>
      <c r="C165" s="112"/>
      <c r="D165" s="112"/>
      <c r="E165" s="107">
        <v>165</v>
      </c>
      <c r="F165" s="112"/>
      <c r="G165" s="112"/>
      <c r="H165" s="114"/>
      <c r="I165" s="93"/>
      <c r="J165" s="94"/>
    </row>
    <row r="166" spans="1:10" ht="15.5" x14ac:dyDescent="0.35">
      <c r="A166" s="112"/>
      <c r="B166" s="112"/>
      <c r="C166" s="112"/>
      <c r="D166" s="112"/>
      <c r="E166" s="107">
        <v>166</v>
      </c>
      <c r="F166" s="112"/>
      <c r="G166" s="112"/>
      <c r="H166" s="114"/>
      <c r="I166" s="93"/>
      <c r="J166" s="94"/>
    </row>
    <row r="167" spans="1:10" ht="15.5" x14ac:dyDescent="0.35">
      <c r="A167" s="112"/>
      <c r="B167" s="112"/>
      <c r="C167" s="112"/>
      <c r="D167" s="112"/>
      <c r="E167" s="107">
        <v>167</v>
      </c>
      <c r="F167" s="112"/>
      <c r="G167" s="112"/>
      <c r="H167" s="114"/>
      <c r="I167" s="93"/>
      <c r="J167" s="94"/>
    </row>
    <row r="168" spans="1:10" ht="15.5" x14ac:dyDescent="0.35">
      <c r="A168" s="112"/>
      <c r="B168" s="112"/>
      <c r="C168" s="112"/>
      <c r="D168" s="112"/>
      <c r="E168" s="107">
        <v>168</v>
      </c>
      <c r="F168" s="112"/>
      <c r="G168" s="112"/>
      <c r="H168" s="114"/>
      <c r="I168" s="93"/>
      <c r="J168" s="94"/>
    </row>
    <row r="169" spans="1:10" ht="15.5" x14ac:dyDescent="0.35">
      <c r="A169" s="112"/>
      <c r="B169" s="112"/>
      <c r="C169" s="112"/>
      <c r="D169" s="112"/>
      <c r="E169" s="107">
        <v>169</v>
      </c>
      <c r="F169" s="112"/>
      <c r="G169" s="112"/>
      <c r="H169" s="114"/>
      <c r="I169" s="93"/>
      <c r="J169" s="94"/>
    </row>
    <row r="170" spans="1:10" ht="15.5" x14ac:dyDescent="0.35">
      <c r="A170" s="112"/>
      <c r="B170" s="112"/>
      <c r="C170" s="112"/>
      <c r="D170" s="112"/>
      <c r="E170" s="107">
        <v>170</v>
      </c>
      <c r="F170" s="112"/>
      <c r="G170" s="112"/>
      <c r="H170" s="114"/>
      <c r="I170" s="93"/>
      <c r="J170" s="94"/>
    </row>
    <row r="171" spans="1:10" ht="15.5" x14ac:dyDescent="0.35">
      <c r="A171" s="112"/>
      <c r="B171" s="112"/>
      <c r="C171" s="112"/>
      <c r="D171" s="112"/>
      <c r="E171" s="107">
        <v>171</v>
      </c>
      <c r="F171" s="112"/>
      <c r="G171" s="112"/>
      <c r="H171" s="114"/>
      <c r="I171" s="93"/>
      <c r="J171" s="94"/>
    </row>
    <row r="172" spans="1:10" ht="15.5" x14ac:dyDescent="0.35">
      <c r="A172" s="112"/>
      <c r="B172" s="112"/>
      <c r="C172" s="112"/>
      <c r="D172" s="112"/>
      <c r="E172" s="107">
        <v>172</v>
      </c>
      <c r="F172" s="112"/>
      <c r="G172" s="112"/>
      <c r="H172" s="114"/>
      <c r="I172" s="93"/>
      <c r="J172" s="94"/>
    </row>
    <row r="173" spans="1:10" ht="15.5" x14ac:dyDescent="0.35">
      <c r="A173" s="112"/>
      <c r="B173" s="112"/>
      <c r="C173" s="112"/>
      <c r="D173" s="112"/>
      <c r="E173" s="107">
        <v>173</v>
      </c>
      <c r="F173" s="112"/>
      <c r="G173" s="112"/>
      <c r="H173" s="114"/>
      <c r="I173" s="93"/>
      <c r="J173" s="94"/>
    </row>
    <row r="174" spans="1:10" ht="15.5" x14ac:dyDescent="0.35">
      <c r="A174" s="112"/>
      <c r="B174" s="112"/>
      <c r="C174" s="112"/>
      <c r="D174" s="112"/>
      <c r="E174" s="107">
        <v>174</v>
      </c>
      <c r="F174" s="112"/>
      <c r="G174" s="112"/>
      <c r="H174" s="114"/>
      <c r="I174" s="93"/>
      <c r="J174" s="94"/>
    </row>
    <row r="175" spans="1:10" ht="15.5" x14ac:dyDescent="0.35">
      <c r="A175" s="112"/>
      <c r="B175" s="112"/>
      <c r="C175" s="112"/>
      <c r="D175" s="112"/>
      <c r="E175" s="107">
        <v>175</v>
      </c>
      <c r="F175" s="112"/>
      <c r="G175" s="112"/>
      <c r="H175" s="114"/>
      <c r="I175" s="93"/>
      <c r="J175" s="94"/>
    </row>
    <row r="176" spans="1:10" ht="15.5" x14ac:dyDescent="0.35">
      <c r="A176" s="112"/>
      <c r="B176" s="112"/>
      <c r="C176" s="112"/>
      <c r="D176" s="112"/>
      <c r="E176" s="107">
        <v>176</v>
      </c>
      <c r="F176" s="112"/>
      <c r="G176" s="112"/>
      <c r="H176" s="114"/>
      <c r="I176" s="93"/>
      <c r="J176" s="94"/>
    </row>
    <row r="177" spans="1:10" ht="15.5" x14ac:dyDescent="0.35">
      <c r="A177" s="112"/>
      <c r="B177" s="112"/>
      <c r="C177" s="112"/>
      <c r="D177" s="112"/>
      <c r="E177" s="107">
        <v>177</v>
      </c>
      <c r="F177" s="112"/>
      <c r="G177" s="112"/>
      <c r="H177" s="114"/>
      <c r="I177" s="93"/>
      <c r="J177" s="94"/>
    </row>
    <row r="178" spans="1:10" ht="15.5" x14ac:dyDescent="0.35">
      <c r="A178" s="112"/>
      <c r="B178" s="112"/>
      <c r="C178" s="112"/>
      <c r="D178" s="112"/>
      <c r="E178" s="107">
        <v>178</v>
      </c>
      <c r="F178" s="112"/>
      <c r="G178" s="112"/>
      <c r="H178" s="114"/>
      <c r="I178" s="93"/>
      <c r="J178" s="94"/>
    </row>
    <row r="179" spans="1:10" ht="15.5" x14ac:dyDescent="0.35">
      <c r="A179" s="112"/>
      <c r="B179" s="112"/>
      <c r="C179" s="112"/>
      <c r="D179" s="112"/>
      <c r="E179" s="107">
        <v>179</v>
      </c>
      <c r="F179" s="112"/>
      <c r="G179" s="112"/>
      <c r="H179" s="114"/>
      <c r="I179" s="93"/>
      <c r="J179" s="94"/>
    </row>
    <row r="180" spans="1:10" ht="15.5" x14ac:dyDescent="0.35">
      <c r="A180" s="112"/>
      <c r="B180" s="112"/>
      <c r="C180" s="112"/>
      <c r="D180" s="112"/>
      <c r="E180" s="107">
        <v>180</v>
      </c>
      <c r="F180" s="112"/>
      <c r="G180" s="112"/>
      <c r="H180" s="114"/>
      <c r="I180" s="93"/>
      <c r="J180" s="94"/>
    </row>
    <row r="181" spans="1:10" ht="15.5" x14ac:dyDescent="0.35">
      <c r="A181" s="112"/>
      <c r="B181" s="112"/>
      <c r="C181" s="112"/>
      <c r="D181" s="112"/>
      <c r="E181" s="107">
        <v>181</v>
      </c>
      <c r="F181" s="112"/>
      <c r="G181" s="112"/>
      <c r="H181" s="114"/>
      <c r="I181" s="93"/>
      <c r="J181" s="94"/>
    </row>
    <row r="182" spans="1:10" ht="15.5" x14ac:dyDescent="0.35">
      <c r="A182" s="112"/>
      <c r="B182" s="112"/>
      <c r="C182" s="112"/>
      <c r="D182" s="112"/>
      <c r="E182" s="107">
        <v>182</v>
      </c>
      <c r="F182" s="112"/>
      <c r="G182" s="112"/>
      <c r="H182" s="114"/>
      <c r="I182" s="93"/>
      <c r="J182" s="94"/>
    </row>
    <row r="183" spans="1:10" ht="15.5" x14ac:dyDescent="0.35">
      <c r="A183" s="112"/>
      <c r="B183" s="112"/>
      <c r="C183" s="112"/>
      <c r="D183" s="112"/>
      <c r="E183" s="107">
        <v>183</v>
      </c>
      <c r="F183" s="112"/>
      <c r="G183" s="112"/>
      <c r="H183" s="114"/>
      <c r="I183" s="93"/>
      <c r="J183" s="94"/>
    </row>
    <row r="184" spans="1:10" ht="15.5" x14ac:dyDescent="0.35">
      <c r="A184" s="112"/>
      <c r="B184" s="112"/>
      <c r="C184" s="112"/>
      <c r="D184" s="112"/>
      <c r="E184" s="107">
        <v>184</v>
      </c>
      <c r="F184" s="112"/>
      <c r="G184" s="112"/>
      <c r="H184" s="114"/>
      <c r="I184" s="93"/>
      <c r="J184" s="94"/>
    </row>
    <row r="185" spans="1:10" ht="15.5" x14ac:dyDescent="0.35">
      <c r="A185" s="112"/>
      <c r="B185" s="112"/>
      <c r="C185" s="112"/>
      <c r="D185" s="112"/>
      <c r="E185" s="107">
        <v>185</v>
      </c>
      <c r="F185" s="112"/>
      <c r="G185" s="112"/>
      <c r="H185" s="114"/>
      <c r="I185" s="93"/>
      <c r="J185" s="94"/>
    </row>
    <row r="186" spans="1:10" ht="15.5" x14ac:dyDescent="0.35">
      <c r="A186" s="112"/>
      <c r="B186" s="112"/>
      <c r="C186" s="112"/>
      <c r="D186" s="112"/>
      <c r="E186" s="107">
        <v>186</v>
      </c>
      <c r="F186" s="112"/>
      <c r="G186" s="112"/>
      <c r="H186" s="114"/>
      <c r="I186" s="93"/>
      <c r="J186" s="94"/>
    </row>
    <row r="187" spans="1:10" ht="15.5" x14ac:dyDescent="0.35">
      <c r="A187" s="112"/>
      <c r="B187" s="112"/>
      <c r="C187" s="112"/>
      <c r="D187" s="112"/>
      <c r="E187" s="107">
        <v>187</v>
      </c>
      <c r="F187" s="112"/>
      <c r="G187" s="112"/>
      <c r="H187" s="114"/>
      <c r="I187" s="93"/>
      <c r="J187" s="94"/>
    </row>
    <row r="188" spans="1:10" ht="15.5" x14ac:dyDescent="0.35">
      <c r="A188" s="112"/>
      <c r="B188" s="112"/>
      <c r="C188" s="112"/>
      <c r="D188" s="112"/>
      <c r="E188" s="107">
        <v>188</v>
      </c>
      <c r="F188" s="112"/>
      <c r="G188" s="112"/>
      <c r="H188" s="114"/>
      <c r="I188" s="93"/>
      <c r="J188" s="94"/>
    </row>
    <row r="189" spans="1:10" ht="15.5" x14ac:dyDescent="0.35">
      <c r="A189" s="112"/>
      <c r="B189" s="112"/>
      <c r="C189" s="112"/>
      <c r="D189" s="112"/>
      <c r="E189" s="107">
        <v>189</v>
      </c>
      <c r="F189" s="112"/>
      <c r="G189" s="112"/>
      <c r="H189" s="114"/>
      <c r="I189" s="93"/>
      <c r="J189" s="94"/>
    </row>
    <row r="190" spans="1:10" ht="15.5" x14ac:dyDescent="0.35">
      <c r="A190" s="112"/>
      <c r="B190" s="112"/>
      <c r="C190" s="112"/>
      <c r="D190" s="112"/>
      <c r="E190" s="107">
        <v>190</v>
      </c>
      <c r="F190" s="112"/>
      <c r="G190" s="112"/>
      <c r="H190" s="114"/>
      <c r="I190" s="93"/>
      <c r="J190" s="94"/>
    </row>
    <row r="191" spans="1:10" ht="15.5" x14ac:dyDescent="0.35">
      <c r="A191" s="112"/>
      <c r="B191" s="112"/>
      <c r="C191" s="112"/>
      <c r="D191" s="112"/>
      <c r="E191" s="107">
        <v>191</v>
      </c>
      <c r="F191" s="112"/>
      <c r="G191" s="112"/>
      <c r="H191" s="114"/>
      <c r="I191" s="93"/>
      <c r="J191" s="94"/>
    </row>
    <row r="192" spans="1:10" ht="15.5" x14ac:dyDescent="0.35">
      <c r="A192" s="112"/>
      <c r="B192" s="112"/>
      <c r="C192" s="112"/>
      <c r="D192" s="112"/>
      <c r="E192" s="107">
        <v>192</v>
      </c>
      <c r="F192" s="112"/>
      <c r="G192" s="112"/>
      <c r="H192" s="114"/>
      <c r="I192" s="93"/>
      <c r="J192" s="94"/>
    </row>
    <row r="193" spans="1:10" ht="15.5" x14ac:dyDescent="0.35">
      <c r="A193" s="112"/>
      <c r="B193" s="112"/>
      <c r="C193" s="112"/>
      <c r="D193" s="112"/>
      <c r="E193" s="107">
        <v>193</v>
      </c>
      <c r="F193" s="112"/>
      <c r="G193" s="112"/>
      <c r="H193" s="114"/>
      <c r="I193" s="93"/>
      <c r="J193" s="94"/>
    </row>
    <row r="194" spans="1:10" ht="15.5" x14ac:dyDescent="0.35">
      <c r="A194" s="112"/>
      <c r="B194" s="112"/>
      <c r="C194" s="112"/>
      <c r="D194" s="112"/>
      <c r="E194" s="107">
        <v>194</v>
      </c>
      <c r="F194" s="112"/>
      <c r="G194" s="112"/>
      <c r="H194" s="114"/>
      <c r="I194" s="93"/>
      <c r="J194" s="94"/>
    </row>
    <row r="195" spans="1:10" ht="15.5" x14ac:dyDescent="0.35">
      <c r="A195" s="112"/>
      <c r="B195" s="112"/>
      <c r="C195" s="112"/>
      <c r="D195" s="112"/>
      <c r="E195" s="107">
        <v>195</v>
      </c>
      <c r="F195" s="112"/>
      <c r="G195" s="112"/>
      <c r="H195" s="114"/>
      <c r="I195" s="93"/>
      <c r="J195" s="94"/>
    </row>
    <row r="196" spans="1:10" ht="15.5" x14ac:dyDescent="0.35">
      <c r="A196" s="112"/>
      <c r="B196" s="112"/>
      <c r="C196" s="112"/>
      <c r="D196" s="112"/>
      <c r="E196" s="107">
        <v>196</v>
      </c>
      <c r="F196" s="112"/>
      <c r="G196" s="112"/>
      <c r="H196" s="114"/>
      <c r="I196" s="93"/>
      <c r="J196" s="94"/>
    </row>
    <row r="197" spans="1:10" ht="15.5" x14ac:dyDescent="0.35">
      <c r="A197" s="112"/>
      <c r="B197" s="112"/>
      <c r="C197" s="112"/>
      <c r="D197" s="112"/>
      <c r="E197" s="107">
        <v>197</v>
      </c>
      <c r="F197" s="112"/>
      <c r="G197" s="112"/>
      <c r="H197" s="114"/>
      <c r="I197" s="93"/>
      <c r="J197" s="94"/>
    </row>
    <row r="198" spans="1:10" ht="15.5" x14ac:dyDescent="0.35">
      <c r="A198" s="112"/>
      <c r="B198" s="112"/>
      <c r="C198" s="112"/>
      <c r="D198" s="112"/>
      <c r="E198" s="107">
        <v>198</v>
      </c>
      <c r="F198" s="112"/>
      <c r="G198" s="112"/>
      <c r="H198" s="114"/>
      <c r="I198" s="93"/>
      <c r="J198" s="94"/>
    </row>
    <row r="199" spans="1:10" ht="15.5" x14ac:dyDescent="0.35">
      <c r="A199" s="112"/>
      <c r="B199" s="112"/>
      <c r="C199" s="112"/>
      <c r="D199" s="112"/>
      <c r="E199" s="107">
        <v>199</v>
      </c>
      <c r="F199" s="112"/>
      <c r="G199" s="112"/>
      <c r="H199" s="114"/>
      <c r="I199" s="93"/>
      <c r="J199" s="94"/>
    </row>
    <row r="200" spans="1:10" ht="15.5" x14ac:dyDescent="0.35">
      <c r="A200" s="112"/>
      <c r="B200" s="112"/>
      <c r="C200" s="112"/>
      <c r="D200" s="112"/>
      <c r="E200" s="107">
        <v>200</v>
      </c>
      <c r="F200" s="112"/>
      <c r="G200" s="112"/>
      <c r="H200" s="114"/>
      <c r="I200" s="93"/>
      <c r="J200" s="94"/>
    </row>
    <row r="201" spans="1:10" ht="15.5" x14ac:dyDescent="0.35">
      <c r="A201" s="112"/>
      <c r="B201" s="112"/>
      <c r="C201" s="112"/>
      <c r="D201" s="112"/>
      <c r="E201" s="107">
        <v>201</v>
      </c>
      <c r="F201" s="112"/>
      <c r="G201" s="112"/>
      <c r="H201" s="114"/>
      <c r="I201" s="93"/>
      <c r="J201" s="94"/>
    </row>
    <row r="202" spans="1:10" ht="15.5" x14ac:dyDescent="0.35">
      <c r="A202" s="112"/>
      <c r="B202" s="112"/>
      <c r="C202" s="112"/>
      <c r="D202" s="112"/>
      <c r="E202" s="107">
        <v>202</v>
      </c>
      <c r="F202" s="112"/>
      <c r="G202" s="112"/>
      <c r="H202" s="114"/>
      <c r="I202" s="93"/>
      <c r="J202" s="94"/>
    </row>
    <row r="203" spans="1:10" ht="15.5" x14ac:dyDescent="0.35">
      <c r="A203" s="112"/>
      <c r="B203" s="112"/>
      <c r="C203" s="112"/>
      <c r="D203" s="112"/>
      <c r="E203" s="107">
        <v>203</v>
      </c>
      <c r="F203" s="112"/>
      <c r="G203" s="112"/>
      <c r="H203" s="114"/>
      <c r="I203" s="93"/>
      <c r="J203" s="94"/>
    </row>
    <row r="204" spans="1:10" ht="15.5" x14ac:dyDescent="0.35">
      <c r="A204" s="112"/>
      <c r="B204" s="112"/>
      <c r="C204" s="112"/>
      <c r="D204" s="112"/>
      <c r="E204" s="107">
        <v>204</v>
      </c>
      <c r="F204" s="112"/>
      <c r="G204" s="112"/>
      <c r="H204" s="114"/>
      <c r="I204" s="93"/>
      <c r="J204" s="94"/>
    </row>
    <row r="205" spans="1:10" ht="15.5" x14ac:dyDescent="0.35">
      <c r="A205" s="112"/>
      <c r="B205" s="112"/>
      <c r="C205" s="112"/>
      <c r="D205" s="112"/>
      <c r="E205" s="107">
        <v>205</v>
      </c>
      <c r="F205" s="112"/>
      <c r="G205" s="112"/>
      <c r="H205" s="114"/>
      <c r="I205" s="93"/>
      <c r="J205" s="94"/>
    </row>
    <row r="206" spans="1:10" ht="15.5" x14ac:dyDescent="0.35">
      <c r="A206" s="112"/>
      <c r="B206" s="112"/>
      <c r="C206" s="112"/>
      <c r="D206" s="112"/>
      <c r="E206" s="107">
        <v>206</v>
      </c>
      <c r="F206" s="112"/>
      <c r="G206" s="112"/>
      <c r="H206" s="114"/>
      <c r="I206" s="93"/>
      <c r="J206" s="94"/>
    </row>
    <row r="207" spans="1:10" ht="15.5" x14ac:dyDescent="0.35">
      <c r="A207" s="112"/>
      <c r="B207" s="112"/>
      <c r="C207" s="112"/>
      <c r="D207" s="112"/>
      <c r="E207" s="107">
        <v>207</v>
      </c>
      <c r="F207" s="112"/>
      <c r="G207" s="112"/>
      <c r="H207" s="114"/>
      <c r="I207" s="93"/>
      <c r="J207" s="94"/>
    </row>
    <row r="208" spans="1:10" ht="15.5" x14ac:dyDescent="0.35">
      <c r="A208" s="112"/>
      <c r="B208" s="112"/>
      <c r="C208" s="112"/>
      <c r="D208" s="112"/>
      <c r="E208" s="107">
        <v>208</v>
      </c>
      <c r="F208" s="112"/>
      <c r="G208" s="112"/>
      <c r="H208" s="114"/>
      <c r="I208" s="93"/>
      <c r="J208" s="94"/>
    </row>
    <row r="209" spans="1:10" ht="15.5" x14ac:dyDescent="0.35">
      <c r="A209" s="112"/>
      <c r="B209" s="112"/>
      <c r="C209" s="112"/>
      <c r="D209" s="112"/>
      <c r="E209" s="107">
        <v>209</v>
      </c>
      <c r="F209" s="112"/>
      <c r="G209" s="112"/>
      <c r="H209" s="114"/>
      <c r="I209" s="93"/>
      <c r="J209" s="94"/>
    </row>
    <row r="210" spans="1:10" ht="15.5" x14ac:dyDescent="0.35">
      <c r="A210" s="112"/>
      <c r="B210" s="112"/>
      <c r="C210" s="112"/>
      <c r="D210" s="112"/>
      <c r="E210" s="107">
        <v>210</v>
      </c>
      <c r="F210" s="112"/>
      <c r="G210" s="112"/>
      <c r="H210" s="114"/>
      <c r="I210" s="93"/>
      <c r="J210" s="94"/>
    </row>
    <row r="211" spans="1:10" ht="15.5" x14ac:dyDescent="0.35">
      <c r="A211" s="112"/>
      <c r="B211" s="112"/>
      <c r="C211" s="112"/>
      <c r="D211" s="112"/>
      <c r="E211" s="107">
        <v>211</v>
      </c>
      <c r="F211" s="112"/>
      <c r="G211" s="112"/>
      <c r="H211" s="114"/>
      <c r="I211" s="93"/>
      <c r="J211" s="94"/>
    </row>
    <row r="212" spans="1:10" ht="15.5" x14ac:dyDescent="0.35">
      <c r="A212" s="112"/>
      <c r="B212" s="112"/>
      <c r="C212" s="112"/>
      <c r="D212" s="112"/>
      <c r="E212" s="107">
        <v>212</v>
      </c>
      <c r="F212" s="112"/>
      <c r="G212" s="112"/>
      <c r="H212" s="114"/>
      <c r="I212" s="93"/>
      <c r="J212" s="94"/>
    </row>
    <row r="213" spans="1:10" ht="15.5" x14ac:dyDescent="0.35">
      <c r="A213" s="112"/>
      <c r="B213" s="112"/>
      <c r="C213" s="112"/>
      <c r="D213" s="112"/>
      <c r="E213" s="107">
        <v>213</v>
      </c>
      <c r="F213" s="112"/>
      <c r="G213" s="112"/>
      <c r="H213" s="114"/>
      <c r="I213" s="93"/>
      <c r="J213" s="94"/>
    </row>
    <row r="214" spans="1:10" ht="15.5" x14ac:dyDescent="0.35">
      <c r="A214" s="112"/>
      <c r="B214" s="112"/>
      <c r="C214" s="112"/>
      <c r="D214" s="112"/>
      <c r="E214" s="107">
        <v>214</v>
      </c>
      <c r="F214" s="112"/>
      <c r="G214" s="112"/>
      <c r="H214" s="114"/>
      <c r="I214" s="93"/>
      <c r="J214" s="94"/>
    </row>
    <row r="215" spans="1:10" ht="15.5" x14ac:dyDescent="0.35">
      <c r="A215" s="112"/>
      <c r="B215" s="112"/>
      <c r="C215" s="112"/>
      <c r="D215" s="112"/>
      <c r="E215" s="107">
        <v>215</v>
      </c>
      <c r="F215" s="112"/>
      <c r="G215" s="112"/>
      <c r="H215" s="114"/>
      <c r="I215" s="93"/>
      <c r="J215" s="94"/>
    </row>
    <row r="216" spans="1:10" ht="15.5" x14ac:dyDescent="0.35">
      <c r="A216" s="112"/>
      <c r="B216" s="112"/>
      <c r="C216" s="112"/>
      <c r="D216" s="112"/>
      <c r="E216" s="107">
        <v>216</v>
      </c>
      <c r="F216" s="112"/>
      <c r="G216" s="112"/>
      <c r="H216" s="114"/>
      <c r="I216" s="93"/>
      <c r="J216" s="94"/>
    </row>
    <row r="217" spans="1:10" ht="15.5" x14ac:dyDescent="0.35">
      <c r="A217" s="112"/>
      <c r="B217" s="112"/>
      <c r="C217" s="112"/>
      <c r="D217" s="112"/>
      <c r="E217" s="107">
        <v>217</v>
      </c>
      <c r="F217" s="112"/>
      <c r="G217" s="112"/>
      <c r="H217" s="114"/>
      <c r="I217" s="93"/>
      <c r="J217" s="94"/>
    </row>
    <row r="218" spans="1:10" ht="15.5" x14ac:dyDescent="0.35">
      <c r="A218" s="112"/>
      <c r="B218" s="112"/>
      <c r="C218" s="112"/>
      <c r="D218" s="112"/>
      <c r="E218" s="107">
        <v>218</v>
      </c>
      <c r="F218" s="112"/>
      <c r="G218" s="112"/>
      <c r="H218" s="114"/>
      <c r="I218" s="93"/>
      <c r="J218" s="94"/>
    </row>
    <row r="219" spans="1:10" ht="15.5" x14ac:dyDescent="0.35">
      <c r="A219" s="112"/>
      <c r="B219" s="112"/>
      <c r="C219" s="112"/>
      <c r="D219" s="112"/>
      <c r="E219" s="107">
        <v>219</v>
      </c>
      <c r="F219" s="112"/>
      <c r="G219" s="112"/>
      <c r="H219" s="114"/>
      <c r="I219" s="93"/>
      <c r="J219" s="94"/>
    </row>
    <row r="220" spans="1:10" ht="15.5" x14ac:dyDescent="0.35">
      <c r="A220" s="112"/>
      <c r="B220" s="112"/>
      <c r="C220" s="112"/>
      <c r="D220" s="112"/>
      <c r="E220" s="107">
        <v>220</v>
      </c>
      <c r="F220" s="112"/>
      <c r="G220" s="112"/>
      <c r="H220" s="114"/>
      <c r="I220" s="93"/>
      <c r="J220" s="94"/>
    </row>
    <row r="221" spans="1:10" ht="15.5" x14ac:dyDescent="0.35">
      <c r="A221" s="112"/>
      <c r="B221" s="112"/>
      <c r="C221" s="112"/>
      <c r="D221" s="112"/>
      <c r="E221" s="107">
        <v>221</v>
      </c>
      <c r="F221" s="112"/>
      <c r="G221" s="112"/>
      <c r="H221" s="114"/>
      <c r="I221" s="93"/>
      <c r="J221" s="94"/>
    </row>
    <row r="222" spans="1:10" ht="15.5" x14ac:dyDescent="0.35">
      <c r="A222" s="112"/>
      <c r="B222" s="112"/>
      <c r="C222" s="112"/>
      <c r="D222" s="112"/>
      <c r="E222" s="107">
        <v>222</v>
      </c>
      <c r="F222" s="112"/>
      <c r="G222" s="112"/>
      <c r="H222" s="114"/>
      <c r="I222" s="93"/>
      <c r="J222" s="94"/>
    </row>
    <row r="223" spans="1:10" ht="15.5" x14ac:dyDescent="0.35">
      <c r="A223" s="112"/>
      <c r="B223" s="112"/>
      <c r="C223" s="112"/>
      <c r="D223" s="112"/>
      <c r="E223" s="107">
        <v>223</v>
      </c>
      <c r="F223" s="112"/>
      <c r="G223" s="112"/>
      <c r="H223" s="114"/>
      <c r="I223" s="93"/>
      <c r="J223" s="94"/>
    </row>
    <row r="224" spans="1:10" ht="15.5" x14ac:dyDescent="0.35">
      <c r="A224" s="112"/>
      <c r="B224" s="112"/>
      <c r="C224" s="112"/>
      <c r="D224" s="112"/>
      <c r="E224" s="107">
        <v>224</v>
      </c>
      <c r="F224" s="112"/>
      <c r="G224" s="112"/>
      <c r="H224" s="114"/>
      <c r="I224" s="93"/>
      <c r="J224" s="94"/>
    </row>
    <row r="225" spans="1:10" ht="15.5" x14ac:dyDescent="0.35">
      <c r="A225" s="112"/>
      <c r="B225" s="112"/>
      <c r="C225" s="112"/>
      <c r="D225" s="112"/>
      <c r="E225" s="107">
        <v>225</v>
      </c>
      <c r="F225" s="112"/>
      <c r="G225" s="112"/>
      <c r="H225" s="114"/>
      <c r="I225" s="93"/>
      <c r="J225" s="94"/>
    </row>
    <row r="226" spans="1:10" ht="15.5" x14ac:dyDescent="0.35">
      <c r="A226" s="112"/>
      <c r="B226" s="112"/>
      <c r="C226" s="112"/>
      <c r="D226" s="112"/>
      <c r="E226" s="107">
        <v>226</v>
      </c>
      <c r="F226" s="112"/>
      <c r="G226" s="112"/>
      <c r="H226" s="114"/>
      <c r="I226" s="93"/>
      <c r="J226" s="94"/>
    </row>
    <row r="227" spans="1:10" ht="15.5" x14ac:dyDescent="0.35">
      <c r="A227" s="112"/>
      <c r="B227" s="112"/>
      <c r="C227" s="112"/>
      <c r="D227" s="112"/>
      <c r="E227" s="107">
        <v>227</v>
      </c>
      <c r="F227" s="112"/>
      <c r="G227" s="112"/>
      <c r="H227" s="114"/>
      <c r="I227" s="93"/>
      <c r="J227" s="94"/>
    </row>
    <row r="228" spans="1:10" ht="15.5" x14ac:dyDescent="0.35">
      <c r="A228" s="112"/>
      <c r="B228" s="112"/>
      <c r="C228" s="112"/>
      <c r="D228" s="112"/>
      <c r="E228" s="107">
        <v>228</v>
      </c>
      <c r="F228" s="112"/>
      <c r="G228" s="112"/>
      <c r="H228" s="114"/>
      <c r="I228" s="93"/>
      <c r="J228" s="94"/>
    </row>
    <row r="229" spans="1:10" ht="15.5" x14ac:dyDescent="0.35">
      <c r="A229" s="112"/>
      <c r="B229" s="112"/>
      <c r="C229" s="112"/>
      <c r="D229" s="112"/>
      <c r="E229" s="107">
        <v>229</v>
      </c>
      <c r="F229" s="112"/>
      <c r="G229" s="112"/>
      <c r="H229" s="114"/>
      <c r="I229" s="93"/>
      <c r="J229" s="94"/>
    </row>
    <row r="230" spans="1:10" ht="15.5" x14ac:dyDescent="0.35">
      <c r="A230" s="112"/>
      <c r="B230" s="112"/>
      <c r="C230" s="112"/>
      <c r="D230" s="112"/>
      <c r="E230" s="107">
        <v>230</v>
      </c>
      <c r="F230" s="112"/>
      <c r="G230" s="112"/>
      <c r="H230" s="114"/>
      <c r="I230" s="93"/>
      <c r="J230" s="94"/>
    </row>
    <row r="231" spans="1:10" ht="15.5" x14ac:dyDescent="0.35">
      <c r="A231" s="112"/>
      <c r="B231" s="112"/>
      <c r="C231" s="112"/>
      <c r="D231" s="112"/>
      <c r="E231" s="107">
        <v>231</v>
      </c>
      <c r="F231" s="112"/>
      <c r="G231" s="112"/>
      <c r="H231" s="114"/>
      <c r="I231" s="93"/>
      <c r="J231" s="94"/>
    </row>
    <row r="232" spans="1:10" ht="15.5" x14ac:dyDescent="0.35">
      <c r="A232" s="112"/>
      <c r="B232" s="112"/>
      <c r="C232" s="112"/>
      <c r="D232" s="112"/>
      <c r="E232" s="107">
        <v>232</v>
      </c>
      <c r="F232" s="112"/>
      <c r="G232" s="112"/>
      <c r="H232" s="114"/>
      <c r="I232" s="93"/>
      <c r="J232" s="94"/>
    </row>
    <row r="233" spans="1:10" ht="15.5" x14ac:dyDescent="0.35">
      <c r="A233" s="112"/>
      <c r="B233" s="112"/>
      <c r="C233" s="112"/>
      <c r="D233" s="112"/>
      <c r="E233" s="107">
        <v>233</v>
      </c>
      <c r="F233" s="112"/>
      <c r="G233" s="112"/>
      <c r="H233" s="114"/>
      <c r="I233" s="93"/>
      <c r="J233" s="94"/>
    </row>
    <row r="234" spans="1:10" ht="15.5" x14ac:dyDescent="0.35">
      <c r="A234" s="112"/>
      <c r="B234" s="112"/>
      <c r="C234" s="112"/>
      <c r="D234" s="112"/>
      <c r="E234" s="107">
        <v>234</v>
      </c>
      <c r="F234" s="112"/>
      <c r="G234" s="112"/>
      <c r="H234" s="114"/>
      <c r="I234" s="93"/>
      <c r="J234" s="94"/>
    </row>
    <row r="235" spans="1:10" ht="15.5" x14ac:dyDescent="0.35">
      <c r="A235" s="112"/>
      <c r="B235" s="112"/>
      <c r="C235" s="112"/>
      <c r="D235" s="112"/>
      <c r="E235" s="107">
        <v>235</v>
      </c>
      <c r="F235" s="112"/>
      <c r="G235" s="112"/>
      <c r="H235" s="114"/>
      <c r="I235" s="93"/>
      <c r="J235" s="94"/>
    </row>
    <row r="236" spans="1:10" ht="15.5" x14ac:dyDescent="0.35">
      <c r="A236" s="112"/>
      <c r="B236" s="112"/>
      <c r="C236" s="112"/>
      <c r="D236" s="112"/>
      <c r="E236" s="107">
        <v>236</v>
      </c>
      <c r="F236" s="112"/>
      <c r="G236" s="112"/>
      <c r="H236" s="114"/>
      <c r="I236" s="93"/>
      <c r="J236" s="94"/>
    </row>
    <row r="237" spans="1:10" ht="15.5" x14ac:dyDescent="0.35">
      <c r="A237" s="112"/>
      <c r="B237" s="112"/>
      <c r="C237" s="112"/>
      <c r="D237" s="112"/>
      <c r="E237" s="107">
        <v>237</v>
      </c>
      <c r="F237" s="112"/>
      <c r="G237" s="112"/>
      <c r="H237" s="114"/>
      <c r="I237" s="93"/>
      <c r="J237" s="94"/>
    </row>
    <row r="238" spans="1:10" ht="15.5" x14ac:dyDescent="0.35">
      <c r="A238" s="112"/>
      <c r="B238" s="112"/>
      <c r="C238" s="112"/>
      <c r="D238" s="112"/>
      <c r="E238" s="107">
        <v>238</v>
      </c>
      <c r="F238" s="112"/>
      <c r="G238" s="112"/>
      <c r="H238" s="114"/>
      <c r="I238" s="93"/>
      <c r="J238" s="94"/>
    </row>
    <row r="239" spans="1:10" ht="15.5" x14ac:dyDescent="0.35">
      <c r="A239" s="112"/>
      <c r="B239" s="112"/>
      <c r="C239" s="112"/>
      <c r="D239" s="112"/>
      <c r="E239" s="107">
        <v>239</v>
      </c>
      <c r="F239" s="112"/>
      <c r="G239" s="112"/>
      <c r="H239" s="114"/>
      <c r="I239" s="93"/>
      <c r="J239" s="94"/>
    </row>
    <row r="240" spans="1:10" ht="15.5" x14ac:dyDescent="0.35">
      <c r="A240" s="112"/>
      <c r="B240" s="112"/>
      <c r="C240" s="112"/>
      <c r="D240" s="112"/>
      <c r="E240" s="107">
        <v>240</v>
      </c>
      <c r="F240" s="112"/>
      <c r="G240" s="112"/>
      <c r="H240" s="114"/>
      <c r="I240" s="93"/>
      <c r="J240" s="94"/>
    </row>
    <row r="241" spans="1:10" ht="15.5" x14ac:dyDescent="0.35">
      <c r="A241" s="112"/>
      <c r="B241" s="112"/>
      <c r="C241" s="112"/>
      <c r="D241" s="112"/>
      <c r="E241" s="107">
        <v>241</v>
      </c>
      <c r="F241" s="112"/>
      <c r="G241" s="112"/>
      <c r="H241" s="114"/>
      <c r="I241" s="93"/>
      <c r="J241" s="94"/>
    </row>
    <row r="242" spans="1:10" ht="15.5" x14ac:dyDescent="0.35">
      <c r="A242" s="112"/>
      <c r="B242" s="112"/>
      <c r="C242" s="112"/>
      <c r="D242" s="112"/>
      <c r="E242" s="107">
        <v>242</v>
      </c>
      <c r="F242" s="112"/>
      <c r="G242" s="112"/>
      <c r="H242" s="114"/>
      <c r="I242" s="93"/>
      <c r="J242" s="94"/>
    </row>
    <row r="243" spans="1:10" ht="15.5" x14ac:dyDescent="0.35">
      <c r="A243" s="112"/>
      <c r="B243" s="112"/>
      <c r="C243" s="112"/>
      <c r="D243" s="112"/>
      <c r="E243" s="107">
        <v>243</v>
      </c>
      <c r="F243" s="112"/>
      <c r="G243" s="112"/>
      <c r="H243" s="114"/>
      <c r="I243" s="93"/>
      <c r="J243" s="94"/>
    </row>
    <row r="244" spans="1:10" ht="15.5" x14ac:dyDescent="0.35">
      <c r="A244" s="112"/>
      <c r="B244" s="112"/>
      <c r="C244" s="112"/>
      <c r="D244" s="112"/>
      <c r="E244" s="107">
        <v>244</v>
      </c>
      <c r="F244" s="112"/>
      <c r="G244" s="112"/>
      <c r="H244" s="114"/>
      <c r="I244" s="93"/>
      <c r="J244" s="94"/>
    </row>
    <row r="245" spans="1:10" ht="15.5" x14ac:dyDescent="0.35">
      <c r="A245" s="112"/>
      <c r="B245" s="112"/>
      <c r="C245" s="112"/>
      <c r="D245" s="112"/>
      <c r="E245" s="107">
        <v>245</v>
      </c>
      <c r="F245" s="112"/>
      <c r="G245" s="112"/>
      <c r="H245" s="114"/>
      <c r="I245" s="93"/>
      <c r="J245" s="94"/>
    </row>
    <row r="246" spans="1:10" ht="15.5" x14ac:dyDescent="0.35">
      <c r="A246" s="112"/>
      <c r="B246" s="112"/>
      <c r="C246" s="112"/>
      <c r="D246" s="112"/>
      <c r="E246" s="107">
        <v>246</v>
      </c>
      <c r="F246" s="112"/>
      <c r="G246" s="112"/>
      <c r="H246" s="114"/>
      <c r="I246" s="93"/>
      <c r="J246" s="94"/>
    </row>
    <row r="247" spans="1:10" ht="15.5" x14ac:dyDescent="0.35">
      <c r="A247" s="112"/>
      <c r="B247" s="112"/>
      <c r="C247" s="112"/>
      <c r="D247" s="112"/>
      <c r="E247" s="107">
        <v>247</v>
      </c>
      <c r="F247" s="112"/>
      <c r="G247" s="112"/>
      <c r="H247" s="114"/>
      <c r="I247" s="93"/>
      <c r="J247" s="94"/>
    </row>
    <row r="248" spans="1:10" ht="15.5" x14ac:dyDescent="0.35">
      <c r="A248" s="112"/>
      <c r="B248" s="112"/>
      <c r="C248" s="112"/>
      <c r="D248" s="112"/>
      <c r="E248" s="107">
        <v>248</v>
      </c>
      <c r="F248" s="112"/>
      <c r="G248" s="112"/>
      <c r="H248" s="114"/>
      <c r="I248" s="93"/>
      <c r="J248" s="94"/>
    </row>
    <row r="249" spans="1:10" ht="15.5" x14ac:dyDescent="0.35">
      <c r="A249" s="112"/>
      <c r="B249" s="112"/>
      <c r="C249" s="112"/>
      <c r="D249" s="112"/>
      <c r="E249" s="107">
        <v>249</v>
      </c>
      <c r="F249" s="112"/>
      <c r="G249" s="112"/>
      <c r="H249" s="114"/>
      <c r="I249" s="93"/>
      <c r="J249" s="94"/>
    </row>
    <row r="250" spans="1:10" ht="15.5" x14ac:dyDescent="0.35">
      <c r="A250" s="112"/>
      <c r="B250" s="112"/>
      <c r="C250" s="112"/>
      <c r="D250" s="112"/>
      <c r="E250" s="107">
        <v>250</v>
      </c>
      <c r="F250" s="112"/>
      <c r="G250" s="112"/>
      <c r="H250" s="114"/>
      <c r="I250" s="93"/>
      <c r="J250" s="94"/>
    </row>
    <row r="251" spans="1:10" ht="15.5" x14ac:dyDescent="0.35">
      <c r="A251" s="112"/>
      <c r="B251" s="112"/>
      <c r="C251" s="112"/>
      <c r="D251" s="112"/>
      <c r="E251" s="107">
        <v>251</v>
      </c>
      <c r="F251" s="112"/>
      <c r="G251" s="112"/>
      <c r="H251" s="114"/>
      <c r="I251" s="93"/>
      <c r="J251" s="94"/>
    </row>
    <row r="252" spans="1:10" ht="15.5" x14ac:dyDescent="0.35">
      <c r="A252" s="112"/>
      <c r="B252" s="112"/>
      <c r="C252" s="112"/>
      <c r="D252" s="112"/>
      <c r="E252" s="107">
        <v>252</v>
      </c>
      <c r="F252" s="112"/>
      <c r="G252" s="112"/>
      <c r="H252" s="114"/>
      <c r="I252" s="93"/>
      <c r="J252" s="94"/>
    </row>
    <row r="253" spans="1:10" ht="15.5" x14ac:dyDescent="0.35">
      <c r="A253" s="112"/>
      <c r="B253" s="112"/>
      <c r="C253" s="112"/>
      <c r="D253" s="112"/>
      <c r="E253" s="107">
        <v>253</v>
      </c>
      <c r="F253" s="112"/>
      <c r="G253" s="112"/>
      <c r="H253" s="114"/>
      <c r="I253" s="93"/>
      <c r="J253" s="94"/>
    </row>
    <row r="254" spans="1:10" ht="15.5" x14ac:dyDescent="0.35">
      <c r="A254" s="112"/>
      <c r="B254" s="112"/>
      <c r="C254" s="112"/>
      <c r="D254" s="112"/>
      <c r="E254" s="107">
        <v>254</v>
      </c>
      <c r="F254" s="112"/>
      <c r="G254" s="112"/>
      <c r="H254" s="114"/>
      <c r="I254" s="93"/>
      <c r="J254" s="94"/>
    </row>
    <row r="255" spans="1:10" ht="15.5" x14ac:dyDescent="0.35">
      <c r="A255" s="112"/>
      <c r="B255" s="112"/>
      <c r="C255" s="112"/>
      <c r="D255" s="112"/>
      <c r="E255" s="107">
        <v>255</v>
      </c>
      <c r="F255" s="112"/>
      <c r="G255" s="112"/>
      <c r="H255" s="114"/>
      <c r="I255" s="93"/>
      <c r="J255" s="94"/>
    </row>
    <row r="256" spans="1:10" ht="15.5" x14ac:dyDescent="0.35">
      <c r="A256" s="112"/>
      <c r="B256" s="112"/>
      <c r="C256" s="112"/>
      <c r="D256" s="112"/>
      <c r="E256" s="107">
        <v>256</v>
      </c>
      <c r="F256" s="112"/>
      <c r="G256" s="112"/>
      <c r="H256" s="114"/>
      <c r="I256" s="93"/>
      <c r="J256" s="94"/>
    </row>
    <row r="257" spans="1:10" ht="15.5" x14ac:dyDescent="0.35">
      <c r="A257" s="112"/>
      <c r="B257" s="112"/>
      <c r="C257" s="112"/>
      <c r="D257" s="112"/>
      <c r="E257" s="107">
        <v>257</v>
      </c>
      <c r="F257" s="112"/>
      <c r="G257" s="112"/>
      <c r="H257" s="114"/>
      <c r="I257" s="93"/>
      <c r="J257" s="94"/>
    </row>
    <row r="258" spans="1:10" ht="15.5" x14ac:dyDescent="0.35">
      <c r="A258" s="112"/>
      <c r="B258" s="112"/>
      <c r="C258" s="112"/>
      <c r="D258" s="112"/>
      <c r="E258" s="107">
        <v>258</v>
      </c>
      <c r="F258" s="112"/>
      <c r="G258" s="112"/>
      <c r="H258" s="114"/>
      <c r="I258" s="93"/>
      <c r="J258" s="94"/>
    </row>
    <row r="259" spans="1:10" ht="15.5" x14ac:dyDescent="0.35">
      <c r="A259" s="112"/>
      <c r="B259" s="112"/>
      <c r="C259" s="112"/>
      <c r="D259" s="112"/>
      <c r="E259" s="107">
        <v>259</v>
      </c>
      <c r="F259" s="112"/>
      <c r="G259" s="112"/>
      <c r="H259" s="114"/>
      <c r="I259" s="93"/>
      <c r="J259" s="94"/>
    </row>
    <row r="260" spans="1:10" ht="15.5" x14ac:dyDescent="0.35">
      <c r="A260" s="112"/>
      <c r="B260" s="112"/>
      <c r="C260" s="112"/>
      <c r="D260" s="112"/>
      <c r="E260" s="107">
        <v>260</v>
      </c>
      <c r="F260" s="112"/>
      <c r="G260" s="112"/>
      <c r="H260" s="114"/>
      <c r="I260" s="93"/>
      <c r="J260" s="94"/>
    </row>
    <row r="261" spans="1:10" ht="15.5" x14ac:dyDescent="0.35">
      <c r="A261" s="112"/>
      <c r="B261" s="112"/>
      <c r="C261" s="112"/>
      <c r="D261" s="112"/>
      <c r="E261" s="107">
        <v>261</v>
      </c>
      <c r="F261" s="112"/>
      <c r="G261" s="112"/>
      <c r="H261" s="114"/>
      <c r="I261" s="93"/>
      <c r="J261" s="94"/>
    </row>
    <row r="262" spans="1:10" ht="15.5" x14ac:dyDescent="0.35">
      <c r="A262" s="112"/>
      <c r="B262" s="112"/>
      <c r="C262" s="112"/>
      <c r="D262" s="112"/>
      <c r="E262" s="107">
        <v>262</v>
      </c>
      <c r="F262" s="112"/>
      <c r="G262" s="112"/>
      <c r="H262" s="114"/>
      <c r="I262" s="93"/>
      <c r="J262" s="94"/>
    </row>
    <row r="263" spans="1:10" ht="15.5" x14ac:dyDescent="0.35">
      <c r="A263" s="112"/>
      <c r="B263" s="112"/>
      <c r="C263" s="112"/>
      <c r="D263" s="112"/>
      <c r="E263" s="107">
        <v>263</v>
      </c>
      <c r="F263" s="112"/>
      <c r="G263" s="112"/>
      <c r="H263" s="114"/>
      <c r="I263" s="93"/>
      <c r="J263" s="94"/>
    </row>
    <row r="264" spans="1:10" ht="15.5" x14ac:dyDescent="0.35">
      <c r="A264" s="112"/>
      <c r="B264" s="112"/>
      <c r="C264" s="112"/>
      <c r="D264" s="112"/>
      <c r="E264" s="107">
        <v>264</v>
      </c>
      <c r="F264" s="112"/>
      <c r="G264" s="112"/>
      <c r="H264" s="114"/>
      <c r="I264" s="93"/>
      <c r="J264" s="94"/>
    </row>
    <row r="265" spans="1:10" ht="15.5" x14ac:dyDescent="0.35">
      <c r="A265" s="112"/>
      <c r="B265" s="112"/>
      <c r="C265" s="112"/>
      <c r="D265" s="112"/>
      <c r="E265" s="107">
        <v>265</v>
      </c>
      <c r="F265" s="112"/>
      <c r="G265" s="112"/>
      <c r="H265" s="114"/>
      <c r="I265" s="93"/>
      <c r="J265" s="94"/>
    </row>
    <row r="266" spans="1:10" ht="15.5" x14ac:dyDescent="0.35">
      <c r="A266" s="112"/>
      <c r="B266" s="112"/>
      <c r="C266" s="112"/>
      <c r="D266" s="112"/>
      <c r="E266" s="107">
        <v>266</v>
      </c>
      <c r="F266" s="112"/>
      <c r="G266" s="112"/>
      <c r="H266" s="114"/>
      <c r="I266" s="93"/>
      <c r="J266" s="94"/>
    </row>
    <row r="267" spans="1:10" ht="15.5" x14ac:dyDescent="0.35">
      <c r="A267" s="112"/>
      <c r="B267" s="112"/>
      <c r="C267" s="112"/>
      <c r="D267" s="112"/>
      <c r="E267" s="107">
        <v>267</v>
      </c>
      <c r="F267" s="112"/>
      <c r="G267" s="112"/>
      <c r="H267" s="114"/>
      <c r="I267" s="93"/>
      <c r="J267" s="94"/>
    </row>
    <row r="268" spans="1:10" ht="15.5" x14ac:dyDescent="0.35">
      <c r="A268" s="112"/>
      <c r="B268" s="112"/>
      <c r="C268" s="112"/>
      <c r="D268" s="112"/>
      <c r="E268" s="107">
        <v>268</v>
      </c>
      <c r="F268" s="112"/>
      <c r="G268" s="112"/>
      <c r="H268" s="114"/>
      <c r="I268" s="93"/>
      <c r="J268" s="94"/>
    </row>
    <row r="269" spans="1:10" ht="15.5" x14ac:dyDescent="0.35">
      <c r="A269" s="112"/>
      <c r="B269" s="112"/>
      <c r="C269" s="112"/>
      <c r="D269" s="112"/>
      <c r="E269" s="107">
        <v>269</v>
      </c>
      <c r="F269" s="112"/>
      <c r="G269" s="112"/>
      <c r="H269" s="114"/>
      <c r="I269" s="93"/>
      <c r="J269" s="94"/>
    </row>
    <row r="270" spans="1:10" ht="15.5" x14ac:dyDescent="0.35">
      <c r="A270" s="112"/>
      <c r="B270" s="112"/>
      <c r="C270" s="112"/>
      <c r="D270" s="112"/>
      <c r="E270" s="107">
        <v>270</v>
      </c>
      <c r="F270" s="112"/>
      <c r="G270" s="112"/>
      <c r="H270" s="114"/>
      <c r="I270" s="93"/>
      <c r="J270" s="94"/>
    </row>
    <row r="271" spans="1:10" ht="15.5" x14ac:dyDescent="0.35">
      <c r="A271" s="112"/>
      <c r="B271" s="112"/>
      <c r="C271" s="112"/>
      <c r="D271" s="112"/>
      <c r="E271" s="107">
        <v>271</v>
      </c>
      <c r="F271" s="112"/>
      <c r="G271" s="112"/>
      <c r="H271" s="114"/>
      <c r="I271" s="93"/>
      <c r="J271" s="94"/>
    </row>
    <row r="272" spans="1:10" ht="15.5" x14ac:dyDescent="0.35">
      <c r="A272" s="112"/>
      <c r="B272" s="112"/>
      <c r="C272" s="112"/>
      <c r="D272" s="112"/>
      <c r="E272" s="107">
        <v>272</v>
      </c>
      <c r="F272" s="112"/>
      <c r="G272" s="112"/>
      <c r="H272" s="114"/>
      <c r="I272" s="93"/>
      <c r="J272" s="94"/>
    </row>
    <row r="273" spans="1:10" ht="15.5" x14ac:dyDescent="0.35">
      <c r="A273" s="112"/>
      <c r="B273" s="112"/>
      <c r="C273" s="112"/>
      <c r="D273" s="112"/>
      <c r="E273" s="107">
        <v>273</v>
      </c>
      <c r="F273" s="112"/>
      <c r="G273" s="112"/>
      <c r="H273" s="114"/>
      <c r="I273" s="93"/>
      <c r="J273" s="94"/>
    </row>
    <row r="274" spans="1:10" ht="15.5" x14ac:dyDescent="0.35">
      <c r="A274" s="112"/>
      <c r="B274" s="112"/>
      <c r="C274" s="112"/>
      <c r="D274" s="112"/>
      <c r="E274" s="107">
        <v>274</v>
      </c>
      <c r="F274" s="112"/>
      <c r="G274" s="112"/>
      <c r="H274" s="114"/>
      <c r="I274" s="93"/>
      <c r="J274" s="94"/>
    </row>
    <row r="275" spans="1:10" ht="15.5" x14ac:dyDescent="0.35">
      <c r="A275" s="112"/>
      <c r="B275" s="112"/>
      <c r="C275" s="112"/>
      <c r="D275" s="112"/>
      <c r="E275" s="107">
        <v>275</v>
      </c>
      <c r="F275" s="112"/>
      <c r="G275" s="112"/>
      <c r="H275" s="114"/>
      <c r="I275" s="93"/>
      <c r="J275" s="94"/>
    </row>
    <row r="276" spans="1:10" ht="15.5" x14ac:dyDescent="0.35">
      <c r="A276" s="112"/>
      <c r="B276" s="112"/>
      <c r="C276" s="112"/>
      <c r="D276" s="112"/>
      <c r="E276" s="107">
        <v>276</v>
      </c>
      <c r="F276" s="112"/>
      <c r="G276" s="112"/>
      <c r="H276" s="114"/>
      <c r="I276" s="93"/>
      <c r="J276" s="94"/>
    </row>
    <row r="277" spans="1:10" ht="15.5" x14ac:dyDescent="0.35">
      <c r="A277" s="112"/>
      <c r="B277" s="112"/>
      <c r="C277" s="112"/>
      <c r="D277" s="112"/>
      <c r="E277" s="107">
        <v>277</v>
      </c>
      <c r="F277" s="112"/>
      <c r="G277" s="112"/>
      <c r="H277" s="114"/>
      <c r="I277" s="93"/>
      <c r="J277" s="94"/>
    </row>
    <row r="278" spans="1:10" ht="15.5" x14ac:dyDescent="0.35">
      <c r="A278" s="112"/>
      <c r="B278" s="112"/>
      <c r="C278" s="112"/>
      <c r="D278" s="112"/>
      <c r="E278" s="107">
        <v>278</v>
      </c>
      <c r="F278" s="112"/>
      <c r="G278" s="112"/>
      <c r="H278" s="114"/>
      <c r="I278" s="93"/>
      <c r="J278" s="94"/>
    </row>
    <row r="279" spans="1:10" ht="15.5" x14ac:dyDescent="0.35">
      <c r="A279" s="112"/>
      <c r="B279" s="112"/>
      <c r="C279" s="112"/>
      <c r="D279" s="112"/>
      <c r="E279" s="107">
        <v>279</v>
      </c>
      <c r="F279" s="112"/>
      <c r="G279" s="112"/>
      <c r="H279" s="114"/>
      <c r="I279" s="93"/>
      <c r="J279" s="94"/>
    </row>
    <row r="280" spans="1:10" ht="15.5" x14ac:dyDescent="0.35">
      <c r="A280" s="112"/>
      <c r="B280" s="112"/>
      <c r="C280" s="112"/>
      <c r="D280" s="112"/>
      <c r="E280" s="107">
        <v>280</v>
      </c>
      <c r="F280" s="112"/>
      <c r="G280" s="112"/>
      <c r="H280" s="114"/>
      <c r="I280" s="93"/>
      <c r="J280" s="94"/>
    </row>
    <row r="281" spans="1:10" ht="15.5" x14ac:dyDescent="0.35">
      <c r="A281" s="112"/>
      <c r="B281" s="112"/>
      <c r="C281" s="112"/>
      <c r="D281" s="112"/>
      <c r="E281" s="107">
        <v>281</v>
      </c>
      <c r="F281" s="112"/>
      <c r="G281" s="112"/>
      <c r="H281" s="114"/>
      <c r="I281" s="93"/>
      <c r="J281" s="94"/>
    </row>
    <row r="282" spans="1:10" ht="15.5" x14ac:dyDescent="0.35">
      <c r="A282" s="112"/>
      <c r="B282" s="112"/>
      <c r="C282" s="112"/>
      <c r="D282" s="112"/>
      <c r="E282" s="107">
        <v>282</v>
      </c>
      <c r="F282" s="112"/>
      <c r="G282" s="112"/>
      <c r="H282" s="114"/>
      <c r="I282" s="93"/>
      <c r="J282" s="94"/>
    </row>
    <row r="283" spans="1:10" ht="15.5" x14ac:dyDescent="0.35">
      <c r="A283" s="112"/>
      <c r="B283" s="112"/>
      <c r="C283" s="112"/>
      <c r="D283" s="112"/>
      <c r="E283" s="107">
        <v>283</v>
      </c>
      <c r="F283" s="112"/>
      <c r="G283" s="112"/>
      <c r="H283" s="114"/>
      <c r="I283" s="93"/>
      <c r="J283" s="94"/>
    </row>
    <row r="284" spans="1:10" ht="15.5" x14ac:dyDescent="0.35">
      <c r="A284" s="112"/>
      <c r="B284" s="112"/>
      <c r="C284" s="112"/>
      <c r="D284" s="112"/>
      <c r="E284" s="107">
        <v>284</v>
      </c>
      <c r="F284" s="112"/>
      <c r="G284" s="112"/>
      <c r="H284" s="114"/>
      <c r="I284" s="93"/>
      <c r="J284" s="94"/>
    </row>
    <row r="285" spans="1:10" ht="15.5" x14ac:dyDescent="0.35">
      <c r="A285" s="112"/>
      <c r="B285" s="112"/>
      <c r="C285" s="112"/>
      <c r="D285" s="112"/>
      <c r="E285" s="107">
        <v>285</v>
      </c>
      <c r="F285" s="112"/>
      <c r="G285" s="112"/>
      <c r="H285" s="114"/>
      <c r="I285" s="93"/>
      <c r="J285" s="94"/>
    </row>
    <row r="286" spans="1:10" ht="15.5" x14ac:dyDescent="0.35">
      <c r="A286" s="112"/>
      <c r="B286" s="112"/>
      <c r="C286" s="112"/>
      <c r="D286" s="112"/>
      <c r="E286" s="107">
        <v>286</v>
      </c>
      <c r="F286" s="112"/>
      <c r="G286" s="112"/>
      <c r="H286" s="114"/>
      <c r="I286" s="93"/>
      <c r="J286" s="94"/>
    </row>
    <row r="287" spans="1:10" ht="15.5" x14ac:dyDescent="0.35">
      <c r="A287" s="112"/>
      <c r="B287" s="112"/>
      <c r="C287" s="112"/>
      <c r="D287" s="112"/>
      <c r="E287" s="107">
        <v>287</v>
      </c>
      <c r="F287" s="112"/>
      <c r="G287" s="112"/>
      <c r="H287" s="114"/>
      <c r="I287" s="93"/>
      <c r="J287" s="94"/>
    </row>
    <row r="288" spans="1:10" ht="15.5" x14ac:dyDescent="0.35">
      <c r="A288" s="112"/>
      <c r="B288" s="112"/>
      <c r="C288" s="112"/>
      <c r="D288" s="112"/>
      <c r="E288" s="107">
        <v>288</v>
      </c>
      <c r="F288" s="112"/>
      <c r="G288" s="112"/>
      <c r="H288" s="114"/>
      <c r="I288" s="93"/>
      <c r="J288" s="94"/>
    </row>
    <row r="289" spans="1:10" ht="15.5" x14ac:dyDescent="0.35">
      <c r="A289" s="112"/>
      <c r="B289" s="112"/>
      <c r="C289" s="112"/>
      <c r="D289" s="112"/>
      <c r="E289" s="107">
        <v>289</v>
      </c>
      <c r="F289" s="112"/>
      <c r="G289" s="112"/>
      <c r="H289" s="114"/>
      <c r="I289" s="93"/>
      <c r="J289" s="94"/>
    </row>
    <row r="290" spans="1:10" ht="15.5" x14ac:dyDescent="0.35">
      <c r="A290" s="112"/>
      <c r="B290" s="112"/>
      <c r="C290" s="112"/>
      <c r="D290" s="112"/>
      <c r="E290" s="107">
        <v>290</v>
      </c>
      <c r="F290" s="112"/>
      <c r="G290" s="112"/>
      <c r="H290" s="114"/>
      <c r="I290" s="93"/>
      <c r="J290" s="94"/>
    </row>
    <row r="291" spans="1:10" ht="15.5" x14ac:dyDescent="0.35">
      <c r="A291" s="112"/>
      <c r="B291" s="112"/>
      <c r="C291" s="112"/>
      <c r="D291" s="112"/>
      <c r="E291" s="107">
        <v>291</v>
      </c>
      <c r="F291" s="112"/>
      <c r="G291" s="112"/>
      <c r="H291" s="114"/>
      <c r="I291" s="93"/>
      <c r="J291" s="94"/>
    </row>
    <row r="292" spans="1:10" ht="15.5" x14ac:dyDescent="0.35">
      <c r="A292" s="112"/>
      <c r="B292" s="112"/>
      <c r="C292" s="112"/>
      <c r="D292" s="112"/>
      <c r="E292" s="107">
        <v>292</v>
      </c>
      <c r="F292" s="112"/>
      <c r="G292" s="112"/>
      <c r="H292" s="114"/>
      <c r="I292" s="93"/>
      <c r="J292" s="94"/>
    </row>
    <row r="293" spans="1:10" ht="15.5" x14ac:dyDescent="0.35">
      <c r="A293" s="112"/>
      <c r="B293" s="112"/>
      <c r="C293" s="112"/>
      <c r="D293" s="112"/>
      <c r="E293" s="107">
        <v>293</v>
      </c>
      <c r="F293" s="112"/>
      <c r="G293" s="112"/>
      <c r="H293" s="114"/>
      <c r="I293" s="93"/>
      <c r="J293" s="94"/>
    </row>
    <row r="294" spans="1:10" ht="15.5" x14ac:dyDescent="0.35">
      <c r="A294" s="112"/>
      <c r="B294" s="112"/>
      <c r="C294" s="112"/>
      <c r="D294" s="112"/>
      <c r="E294" s="107">
        <v>294</v>
      </c>
      <c r="F294" s="112"/>
      <c r="G294" s="112"/>
      <c r="H294" s="114"/>
      <c r="I294" s="93"/>
      <c r="J294" s="94"/>
    </row>
    <row r="295" spans="1:10" ht="15.5" x14ac:dyDescent="0.35">
      <c r="A295" s="112"/>
      <c r="B295" s="112"/>
      <c r="C295" s="112"/>
      <c r="D295" s="112"/>
      <c r="E295" s="107">
        <v>295</v>
      </c>
      <c r="F295" s="112"/>
      <c r="G295" s="112"/>
      <c r="H295" s="114"/>
      <c r="I295" s="93"/>
      <c r="J295" s="94"/>
    </row>
    <row r="296" spans="1:10" ht="15.5" x14ac:dyDescent="0.35">
      <c r="A296" s="112"/>
      <c r="B296" s="112"/>
      <c r="C296" s="112"/>
      <c r="D296" s="112"/>
      <c r="E296" s="107">
        <v>296</v>
      </c>
      <c r="F296" s="112"/>
      <c r="G296" s="112"/>
      <c r="H296" s="114"/>
      <c r="I296" s="93"/>
      <c r="J296" s="94"/>
    </row>
    <row r="297" spans="1:10" ht="15.5" x14ac:dyDescent="0.35">
      <c r="A297" s="112"/>
      <c r="B297" s="112"/>
      <c r="C297" s="112"/>
      <c r="D297" s="112"/>
      <c r="E297" s="107">
        <v>297</v>
      </c>
      <c r="F297" s="112"/>
      <c r="G297" s="112"/>
      <c r="H297" s="114"/>
      <c r="I297" s="93"/>
      <c r="J297" s="94"/>
    </row>
    <row r="298" spans="1:10" ht="15.5" x14ac:dyDescent="0.35">
      <c r="A298" s="112"/>
      <c r="B298" s="112"/>
      <c r="C298" s="112"/>
      <c r="D298" s="112"/>
      <c r="E298" s="107">
        <v>298</v>
      </c>
      <c r="F298" s="112"/>
      <c r="G298" s="112"/>
      <c r="H298" s="114"/>
      <c r="I298" s="93"/>
      <c r="J298" s="94"/>
    </row>
    <row r="299" spans="1:10" ht="15.5" x14ac:dyDescent="0.35">
      <c r="A299" s="112"/>
      <c r="B299" s="112"/>
      <c r="C299" s="112"/>
      <c r="D299" s="112"/>
      <c r="E299" s="107">
        <v>299</v>
      </c>
      <c r="F299" s="112"/>
      <c r="G299" s="112"/>
      <c r="H299" s="114"/>
      <c r="I299" s="93"/>
      <c r="J299" s="94"/>
    </row>
    <row r="300" spans="1:10" ht="15.5" x14ac:dyDescent="0.35">
      <c r="A300" s="112"/>
      <c r="B300" s="112"/>
      <c r="C300" s="112"/>
      <c r="D300" s="112"/>
      <c r="E300" s="107">
        <v>300</v>
      </c>
      <c r="F300" s="112"/>
      <c r="G300" s="112"/>
      <c r="H300" s="114"/>
      <c r="I300" s="93"/>
      <c r="J300" s="94"/>
    </row>
  </sheetData>
  <sortState xmlns:xlrd2="http://schemas.microsoft.com/office/spreadsheetml/2017/richdata2" ref="A2:J300">
    <sortCondition ref="E2:E300"/>
  </sortState>
  <dataValidations count="2">
    <dataValidation type="list" allowBlank="1" showInputMessage="1" showErrorMessage="1" sqref="A2:B300" xr:uid="{00000000-0002-0000-0400-000000000000}">
      <formula1>X</formula1>
    </dataValidation>
    <dataValidation type="list" allowBlank="1" showInputMessage="1" showErrorMessage="1" sqref="C2:C300" xr:uid="{00000000-0002-0000-04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1"/>
  <sheetViews>
    <sheetView workbookViewId="0">
      <selection activeCell="J3" sqref="J3"/>
    </sheetView>
  </sheetViews>
  <sheetFormatPr defaultRowHeight="14.5" x14ac:dyDescent="0.35"/>
  <cols>
    <col min="1" max="1" width="8" customWidth="1"/>
    <col min="2" max="2" width="6.26953125" hidden="1" customWidth="1"/>
    <col min="3" max="3" width="7.1796875" hidden="1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23"/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126</v>
      </c>
      <c r="J1" s="123" t="s">
        <v>127</v>
      </c>
    </row>
    <row r="2" spans="1:10" ht="15.5" x14ac:dyDescent="0.35">
      <c r="A2" s="112" t="s">
        <v>145</v>
      </c>
      <c r="B2" s="112"/>
      <c r="C2" s="112"/>
      <c r="D2" s="112"/>
      <c r="E2" s="107">
        <v>1</v>
      </c>
      <c r="F2" s="112" t="s">
        <v>177</v>
      </c>
      <c r="G2" s="112" t="s">
        <v>178</v>
      </c>
      <c r="H2" s="114">
        <v>15.834</v>
      </c>
      <c r="I2" s="93" t="s">
        <v>5</v>
      </c>
      <c r="J2" s="94">
        <v>320</v>
      </c>
    </row>
    <row r="3" spans="1:10" ht="15.5" x14ac:dyDescent="0.35">
      <c r="A3" s="112"/>
      <c r="B3" s="112"/>
      <c r="C3" s="112"/>
      <c r="D3" s="112"/>
      <c r="E3" s="107">
        <v>2</v>
      </c>
      <c r="F3" s="112" t="s">
        <v>586</v>
      </c>
      <c r="G3" s="112" t="s">
        <v>588</v>
      </c>
      <c r="H3" s="114">
        <v>15.925000000000001</v>
      </c>
      <c r="I3" s="93"/>
      <c r="J3" s="94"/>
    </row>
    <row r="4" spans="1:10" ht="15.5" x14ac:dyDescent="0.35">
      <c r="A4" s="112"/>
      <c r="B4" s="112"/>
      <c r="C4" s="112"/>
      <c r="D4" s="112"/>
      <c r="E4" s="107">
        <v>3</v>
      </c>
      <c r="F4" s="112" t="s">
        <v>218</v>
      </c>
      <c r="G4" s="112" t="s">
        <v>360</v>
      </c>
      <c r="H4" s="114">
        <v>16.271000000000001</v>
      </c>
      <c r="I4" s="93"/>
      <c r="J4" s="94"/>
    </row>
    <row r="5" spans="1:10" ht="15.5" x14ac:dyDescent="0.35">
      <c r="A5" s="112"/>
      <c r="B5" s="112"/>
      <c r="C5" s="112"/>
      <c r="D5" s="112"/>
      <c r="E5" s="107">
        <v>4</v>
      </c>
      <c r="F5" s="112" t="s">
        <v>527</v>
      </c>
      <c r="G5" s="112" t="s">
        <v>528</v>
      </c>
      <c r="H5" s="114" t="s">
        <v>613</v>
      </c>
      <c r="I5" s="93"/>
      <c r="J5" s="94"/>
    </row>
    <row r="6" spans="1:10" ht="15.5" x14ac:dyDescent="0.35">
      <c r="A6" s="112"/>
      <c r="B6" s="112"/>
      <c r="C6" s="112"/>
      <c r="D6" s="112"/>
      <c r="E6" s="107">
        <v>5</v>
      </c>
      <c r="F6" s="112"/>
      <c r="G6" s="112"/>
      <c r="H6" s="114"/>
      <c r="I6" s="93"/>
      <c r="J6" s="94"/>
    </row>
    <row r="7" spans="1:10" ht="15.5" x14ac:dyDescent="0.35">
      <c r="A7" s="112"/>
      <c r="B7" s="112"/>
      <c r="C7" s="112"/>
      <c r="D7" s="112"/>
      <c r="E7" s="107">
        <v>6</v>
      </c>
      <c r="F7" s="112"/>
      <c r="G7" s="112"/>
      <c r="H7" s="114"/>
      <c r="I7" s="93"/>
      <c r="J7" s="94"/>
    </row>
    <row r="8" spans="1:10" ht="15.5" x14ac:dyDescent="0.35">
      <c r="A8" s="112"/>
      <c r="B8" s="112"/>
      <c r="C8" s="112"/>
      <c r="D8" s="112"/>
      <c r="E8" s="107">
        <v>7</v>
      </c>
      <c r="F8" s="112"/>
      <c r="G8" s="112"/>
      <c r="H8" s="114"/>
      <c r="I8" s="93"/>
      <c r="J8" s="94"/>
    </row>
    <row r="9" spans="1:10" ht="15.5" x14ac:dyDescent="0.35">
      <c r="A9" s="112"/>
      <c r="B9" s="112"/>
      <c r="C9" s="112"/>
      <c r="D9" s="112"/>
      <c r="E9" s="107">
        <v>8</v>
      </c>
      <c r="F9" s="112"/>
      <c r="G9" s="112"/>
      <c r="H9" s="114"/>
      <c r="I9" s="93"/>
      <c r="J9" s="94"/>
    </row>
    <row r="10" spans="1:10" ht="15.5" x14ac:dyDescent="0.35">
      <c r="A10" s="112"/>
      <c r="B10" s="112"/>
      <c r="C10" s="112"/>
      <c r="D10" s="112"/>
      <c r="E10" s="107">
        <v>9</v>
      </c>
      <c r="F10" s="112"/>
      <c r="G10" s="112"/>
      <c r="H10" s="114"/>
      <c r="I10" s="93"/>
      <c r="J10" s="94"/>
    </row>
    <row r="11" spans="1:10" ht="15.5" x14ac:dyDescent="0.35">
      <c r="A11" s="112"/>
      <c r="B11" s="112"/>
      <c r="C11" s="112"/>
      <c r="D11" s="112"/>
      <c r="E11" s="107">
        <v>10</v>
      </c>
      <c r="F11" s="112"/>
      <c r="G11" s="112"/>
      <c r="H11" s="114"/>
      <c r="I11" s="93"/>
      <c r="J11" s="94"/>
    </row>
    <row r="12" spans="1:10" ht="15.5" x14ac:dyDescent="0.35">
      <c r="A12" s="112"/>
      <c r="B12" s="112"/>
      <c r="C12" s="112"/>
      <c r="D12" s="112"/>
      <c r="E12" s="107">
        <v>11</v>
      </c>
      <c r="F12" s="112"/>
      <c r="G12" s="112"/>
      <c r="H12" s="114"/>
      <c r="I12" s="93"/>
      <c r="J12" s="94"/>
    </row>
    <row r="13" spans="1:10" ht="15.5" x14ac:dyDescent="0.35">
      <c r="A13" s="112"/>
      <c r="B13" s="112"/>
      <c r="C13" s="112"/>
      <c r="D13" s="112"/>
      <c r="E13" s="107">
        <v>12</v>
      </c>
      <c r="F13" s="112"/>
      <c r="G13" s="112"/>
      <c r="H13" s="114"/>
      <c r="I13" s="93"/>
      <c r="J13" s="94"/>
    </row>
    <row r="14" spans="1:10" ht="15.5" x14ac:dyDescent="0.35">
      <c r="A14" s="112"/>
      <c r="B14" s="112"/>
      <c r="C14" s="112"/>
      <c r="D14" s="112"/>
      <c r="E14" s="107">
        <v>13</v>
      </c>
      <c r="F14" s="112"/>
      <c r="G14" s="112"/>
      <c r="H14" s="114"/>
      <c r="I14" s="93"/>
      <c r="J14" s="94"/>
    </row>
    <row r="15" spans="1:10" ht="15.5" x14ac:dyDescent="0.35">
      <c r="A15" s="112"/>
      <c r="B15" s="112"/>
      <c r="C15" s="112"/>
      <c r="D15" s="112"/>
      <c r="E15" s="107">
        <v>14</v>
      </c>
      <c r="F15" s="112"/>
      <c r="G15" s="112"/>
      <c r="H15" s="114"/>
      <c r="I15" s="93"/>
      <c r="J15" s="94"/>
    </row>
    <row r="16" spans="1:10" ht="15.5" x14ac:dyDescent="0.35">
      <c r="A16" s="112"/>
      <c r="B16" s="112"/>
      <c r="C16" s="112"/>
      <c r="D16" s="112"/>
      <c r="E16" s="107">
        <v>15</v>
      </c>
      <c r="F16" s="112"/>
      <c r="G16" s="112"/>
      <c r="H16" s="114"/>
      <c r="I16" s="93"/>
      <c r="J16" s="94"/>
    </row>
    <row r="17" spans="1:10" ht="15.5" x14ac:dyDescent="0.35">
      <c r="A17" s="112"/>
      <c r="B17" s="112"/>
      <c r="C17" s="112"/>
      <c r="D17" s="112"/>
      <c r="E17" s="107">
        <v>16</v>
      </c>
      <c r="F17" s="112"/>
      <c r="G17" s="112"/>
      <c r="H17" s="114"/>
      <c r="I17" s="93"/>
      <c r="J17" s="94"/>
    </row>
    <row r="18" spans="1:10" ht="15.5" x14ac:dyDescent="0.35">
      <c r="A18" s="112"/>
      <c r="B18" s="112"/>
      <c r="C18" s="112"/>
      <c r="D18" s="112"/>
      <c r="E18" s="107">
        <v>17</v>
      </c>
      <c r="F18" s="112"/>
      <c r="G18" s="112"/>
      <c r="H18" s="114"/>
      <c r="I18" s="93"/>
      <c r="J18" s="94"/>
    </row>
    <row r="19" spans="1:10" ht="15.5" x14ac:dyDescent="0.35">
      <c r="A19" s="112"/>
      <c r="B19" s="112"/>
      <c r="C19" s="112"/>
      <c r="D19" s="112"/>
      <c r="E19" s="107">
        <v>18</v>
      </c>
      <c r="F19" s="112"/>
      <c r="G19" s="112"/>
      <c r="H19" s="114"/>
      <c r="I19" s="93"/>
      <c r="J19" s="94"/>
    </row>
    <row r="20" spans="1:10" ht="15.5" x14ac:dyDescent="0.35">
      <c r="A20" s="112"/>
      <c r="B20" s="112"/>
      <c r="C20" s="112"/>
      <c r="D20" s="112"/>
      <c r="E20" s="107">
        <v>19</v>
      </c>
      <c r="F20" s="112"/>
      <c r="G20" s="112"/>
      <c r="H20" s="114"/>
      <c r="I20" s="93"/>
      <c r="J20" s="94"/>
    </row>
    <row r="21" spans="1:10" ht="15.5" x14ac:dyDescent="0.35">
      <c r="A21" s="112"/>
      <c r="B21" s="112"/>
      <c r="C21" s="112"/>
      <c r="D21" s="112"/>
      <c r="E21" s="107">
        <v>20</v>
      </c>
      <c r="F21" s="112"/>
      <c r="G21" s="112"/>
      <c r="H21" s="114"/>
      <c r="I21" s="93"/>
      <c r="J21" s="94"/>
    </row>
    <row r="22" spans="1:10" ht="15.5" x14ac:dyDescent="0.35">
      <c r="A22" s="112"/>
      <c r="B22" s="112"/>
      <c r="C22" s="112"/>
      <c r="D22" s="112"/>
      <c r="E22" s="107">
        <v>21</v>
      </c>
      <c r="F22" s="112"/>
      <c r="G22" s="112"/>
      <c r="H22" s="114"/>
      <c r="I22" s="93"/>
      <c r="J22" s="94"/>
    </row>
    <row r="23" spans="1:10" ht="15.5" x14ac:dyDescent="0.35">
      <c r="A23" s="112"/>
      <c r="B23" s="112"/>
      <c r="C23" s="112"/>
      <c r="D23" s="112"/>
      <c r="E23" s="107">
        <v>22</v>
      </c>
      <c r="F23" s="112"/>
      <c r="G23" s="112"/>
      <c r="H23" s="114"/>
      <c r="I23" s="93"/>
      <c r="J23" s="94"/>
    </row>
    <row r="24" spans="1:10" ht="15.5" x14ac:dyDescent="0.35">
      <c r="A24" s="112"/>
      <c r="B24" s="112"/>
      <c r="C24" s="112"/>
      <c r="D24" s="112"/>
      <c r="E24" s="107">
        <v>23</v>
      </c>
      <c r="F24" s="112"/>
      <c r="G24" s="112"/>
      <c r="H24" s="114"/>
      <c r="I24" s="93"/>
      <c r="J24" s="94"/>
    </row>
    <row r="25" spans="1:10" ht="15.5" x14ac:dyDescent="0.35">
      <c r="A25" s="112"/>
      <c r="B25" s="112"/>
      <c r="C25" s="112"/>
      <c r="D25" s="112"/>
      <c r="E25" s="107">
        <v>24</v>
      </c>
      <c r="F25" s="112"/>
      <c r="G25" s="112"/>
      <c r="H25" s="114"/>
      <c r="I25" s="93"/>
      <c r="J25" s="94"/>
    </row>
    <row r="26" spans="1:10" ht="15.5" x14ac:dyDescent="0.35">
      <c r="A26" s="112"/>
      <c r="B26" s="112"/>
      <c r="C26" s="112"/>
      <c r="D26" s="112"/>
      <c r="E26" s="107">
        <v>25</v>
      </c>
      <c r="F26" s="112"/>
      <c r="G26" s="112"/>
      <c r="H26" s="114"/>
      <c r="I26" s="93"/>
      <c r="J26" s="94"/>
    </row>
    <row r="27" spans="1:10" ht="15.5" x14ac:dyDescent="0.35">
      <c r="A27" s="112"/>
      <c r="B27" s="112"/>
      <c r="C27" s="112"/>
      <c r="D27" s="112"/>
      <c r="E27" s="107">
        <v>26</v>
      </c>
      <c r="F27" s="112"/>
      <c r="G27" s="112"/>
      <c r="H27" s="114"/>
      <c r="I27" s="93"/>
      <c r="J27" s="94"/>
    </row>
    <row r="28" spans="1:10" ht="15.5" x14ac:dyDescent="0.35">
      <c r="A28" s="112"/>
      <c r="B28" s="112"/>
      <c r="C28" s="112"/>
      <c r="D28" s="112"/>
      <c r="E28" s="107">
        <v>27</v>
      </c>
      <c r="F28" s="112"/>
      <c r="G28" s="112"/>
      <c r="H28" s="114"/>
      <c r="I28" s="93"/>
      <c r="J28" s="94"/>
    </row>
    <row r="29" spans="1:10" ht="15.5" x14ac:dyDescent="0.35">
      <c r="A29" s="112"/>
      <c r="B29" s="112"/>
      <c r="C29" s="112"/>
      <c r="D29" s="112"/>
      <c r="E29" s="107">
        <v>28</v>
      </c>
      <c r="F29" s="112"/>
      <c r="G29" s="112"/>
      <c r="H29" s="114"/>
      <c r="I29" s="93"/>
      <c r="J29" s="94"/>
    </row>
    <row r="30" spans="1:10" ht="15.5" x14ac:dyDescent="0.35">
      <c r="A30" s="112"/>
      <c r="B30" s="112"/>
      <c r="C30" s="112"/>
      <c r="D30" s="112"/>
      <c r="E30" s="107">
        <v>29</v>
      </c>
      <c r="F30" s="112"/>
      <c r="G30" s="112"/>
      <c r="H30" s="114"/>
      <c r="I30" s="93"/>
      <c r="J30" s="94"/>
    </row>
    <row r="31" spans="1:10" ht="15.5" x14ac:dyDescent="0.35">
      <c r="A31" s="112"/>
      <c r="B31" s="112"/>
      <c r="C31" s="112"/>
      <c r="D31" s="112"/>
      <c r="E31" s="107">
        <v>30</v>
      </c>
      <c r="F31" s="112"/>
      <c r="G31" s="112"/>
      <c r="H31" s="114"/>
      <c r="I31" s="93"/>
      <c r="J31" s="94"/>
    </row>
    <row r="32" spans="1:10" ht="15.5" x14ac:dyDescent="0.35">
      <c r="A32" s="112"/>
      <c r="B32" s="112"/>
      <c r="C32" s="112"/>
      <c r="D32" s="112"/>
      <c r="E32" s="107">
        <v>31</v>
      </c>
      <c r="F32" s="112"/>
      <c r="G32" s="112"/>
      <c r="H32" s="114"/>
      <c r="I32" s="93"/>
      <c r="J32" s="94"/>
    </row>
    <row r="33" spans="1:10" ht="15.5" x14ac:dyDescent="0.35">
      <c r="A33" s="112"/>
      <c r="B33" s="112"/>
      <c r="C33" s="112"/>
      <c r="D33" s="112"/>
      <c r="E33" s="107">
        <v>32</v>
      </c>
      <c r="F33" s="112"/>
      <c r="G33" s="112"/>
      <c r="H33" s="114"/>
      <c r="I33" s="93"/>
      <c r="J33" s="94"/>
    </row>
    <row r="34" spans="1:10" ht="15.5" x14ac:dyDescent="0.35">
      <c r="A34" s="112"/>
      <c r="B34" s="112"/>
      <c r="C34" s="112"/>
      <c r="D34" s="112"/>
      <c r="E34" s="107">
        <v>33</v>
      </c>
      <c r="F34" s="112"/>
      <c r="G34" s="112"/>
      <c r="H34" s="114"/>
      <c r="I34" s="93"/>
      <c r="J34" s="94"/>
    </row>
    <row r="35" spans="1:10" ht="15.5" x14ac:dyDescent="0.35">
      <c r="A35" s="112"/>
      <c r="B35" s="112"/>
      <c r="C35" s="112"/>
      <c r="D35" s="112"/>
      <c r="E35" s="107">
        <v>34</v>
      </c>
      <c r="F35" s="112"/>
      <c r="G35" s="112"/>
      <c r="H35" s="114"/>
      <c r="I35" s="93"/>
      <c r="J35" s="94"/>
    </row>
    <row r="36" spans="1:10" ht="15.5" x14ac:dyDescent="0.35">
      <c r="A36" s="112"/>
      <c r="B36" s="112"/>
      <c r="C36" s="112"/>
      <c r="D36" s="112"/>
      <c r="E36" s="107">
        <v>35</v>
      </c>
      <c r="F36" s="112"/>
      <c r="G36" s="112"/>
      <c r="H36" s="114"/>
      <c r="I36" s="93"/>
      <c r="J36" s="94"/>
    </row>
    <row r="37" spans="1:10" ht="15.5" x14ac:dyDescent="0.35">
      <c r="A37" s="112"/>
      <c r="B37" s="112"/>
      <c r="C37" s="112"/>
      <c r="D37" s="112"/>
      <c r="E37" s="107">
        <v>36</v>
      </c>
      <c r="F37" s="112"/>
      <c r="G37" s="112"/>
      <c r="H37" s="114"/>
      <c r="I37" s="93"/>
      <c r="J37" s="94"/>
    </row>
    <row r="38" spans="1:10" ht="15.5" x14ac:dyDescent="0.35">
      <c r="A38" s="112"/>
      <c r="B38" s="112"/>
      <c r="C38" s="112"/>
      <c r="D38" s="112"/>
      <c r="E38" s="107">
        <v>37</v>
      </c>
      <c r="F38" s="112"/>
      <c r="G38" s="112"/>
      <c r="H38" s="114"/>
      <c r="I38" s="93"/>
      <c r="J38" s="94"/>
    </row>
    <row r="39" spans="1:10" ht="15.5" x14ac:dyDescent="0.35">
      <c r="A39" s="112"/>
      <c r="B39" s="112"/>
      <c r="C39" s="112"/>
      <c r="D39" s="112"/>
      <c r="E39" s="107">
        <v>38</v>
      </c>
      <c r="F39" s="112"/>
      <c r="G39" s="112"/>
      <c r="H39" s="114"/>
      <c r="I39" s="93"/>
      <c r="J39" s="94"/>
    </row>
    <row r="40" spans="1:10" ht="15.5" x14ac:dyDescent="0.35">
      <c r="A40" s="112"/>
      <c r="B40" s="112"/>
      <c r="C40" s="112"/>
      <c r="D40" s="112"/>
      <c r="E40" s="107">
        <v>39</v>
      </c>
      <c r="F40" s="112"/>
      <c r="G40" s="112"/>
      <c r="H40" s="114"/>
      <c r="I40" s="93"/>
      <c r="J40" s="94"/>
    </row>
    <row r="41" spans="1:10" ht="15.5" x14ac:dyDescent="0.35">
      <c r="A41" s="112"/>
      <c r="B41" s="112"/>
      <c r="C41" s="112"/>
      <c r="D41" s="112"/>
      <c r="E41" s="107">
        <v>40</v>
      </c>
      <c r="F41" s="112"/>
      <c r="G41" s="112"/>
      <c r="H41" s="114"/>
      <c r="I41" s="93"/>
      <c r="J41" s="94"/>
    </row>
    <row r="42" spans="1:10" ht="15.5" x14ac:dyDescent="0.35">
      <c r="A42" s="112"/>
      <c r="B42" s="112"/>
      <c r="C42" s="112"/>
      <c r="D42" s="112"/>
      <c r="E42" s="107">
        <v>41</v>
      </c>
      <c r="F42" s="112"/>
      <c r="G42" s="112"/>
      <c r="H42" s="114"/>
      <c r="I42" s="93"/>
      <c r="J42" s="94"/>
    </row>
    <row r="43" spans="1:10" ht="15.5" x14ac:dyDescent="0.35">
      <c r="A43" s="112"/>
      <c r="B43" s="112"/>
      <c r="C43" s="112"/>
      <c r="D43" s="112"/>
      <c r="E43" s="107">
        <v>42</v>
      </c>
      <c r="F43" s="112"/>
      <c r="G43" s="112"/>
      <c r="H43" s="114"/>
      <c r="I43" s="93"/>
      <c r="J43" s="94"/>
    </row>
    <row r="44" spans="1:10" ht="15.5" x14ac:dyDescent="0.35">
      <c r="A44" s="112"/>
      <c r="B44" s="112"/>
      <c r="C44" s="112"/>
      <c r="D44" s="112"/>
      <c r="E44" s="107">
        <v>43</v>
      </c>
      <c r="F44" s="112"/>
      <c r="G44" s="112"/>
      <c r="H44" s="114"/>
      <c r="I44" s="93"/>
      <c r="J44" s="94"/>
    </row>
    <row r="45" spans="1:10" ht="15.5" x14ac:dyDescent="0.35">
      <c r="A45" s="112"/>
      <c r="B45" s="112"/>
      <c r="C45" s="112"/>
      <c r="D45" s="112"/>
      <c r="E45" s="107">
        <v>44</v>
      </c>
      <c r="F45" s="112"/>
      <c r="G45" s="112"/>
      <c r="H45" s="114"/>
      <c r="I45" s="93"/>
      <c r="J45" s="94"/>
    </row>
    <row r="46" spans="1:10" ht="15.5" x14ac:dyDescent="0.35">
      <c r="A46" s="112"/>
      <c r="B46" s="112"/>
      <c r="C46" s="112"/>
      <c r="D46" s="112"/>
      <c r="E46" s="107">
        <v>45</v>
      </c>
      <c r="F46" s="112"/>
      <c r="G46" s="112"/>
      <c r="H46" s="114"/>
      <c r="I46" s="93"/>
      <c r="J46" s="94"/>
    </row>
    <row r="47" spans="1:10" ht="15.5" x14ac:dyDescent="0.35">
      <c r="A47" s="112"/>
      <c r="B47" s="112"/>
      <c r="C47" s="112"/>
      <c r="D47" s="112"/>
      <c r="E47" s="107">
        <v>46</v>
      </c>
      <c r="F47" s="112"/>
      <c r="G47" s="112"/>
      <c r="H47" s="114"/>
      <c r="I47" s="93"/>
      <c r="J47" s="94"/>
    </row>
    <row r="48" spans="1:10" ht="15.5" x14ac:dyDescent="0.35">
      <c r="A48" s="112"/>
      <c r="B48" s="112"/>
      <c r="C48" s="112"/>
      <c r="D48" s="112"/>
      <c r="E48" s="107">
        <v>47</v>
      </c>
      <c r="F48" s="112"/>
      <c r="G48" s="112"/>
      <c r="H48" s="114"/>
      <c r="I48" s="93"/>
      <c r="J48" s="94"/>
    </row>
    <row r="49" spans="1:10" ht="15.5" x14ac:dyDescent="0.35">
      <c r="A49" s="112"/>
      <c r="B49" s="112"/>
      <c r="C49" s="112"/>
      <c r="D49" s="112"/>
      <c r="E49" s="107">
        <v>48</v>
      </c>
      <c r="F49" s="112"/>
      <c r="G49" s="112"/>
      <c r="H49" s="114"/>
      <c r="I49" s="93"/>
      <c r="J49" s="94"/>
    </row>
    <row r="50" spans="1:10" ht="15.5" x14ac:dyDescent="0.35">
      <c r="A50" s="112"/>
      <c r="B50" s="112"/>
      <c r="C50" s="112"/>
      <c r="D50" s="112"/>
      <c r="E50" s="107">
        <v>49</v>
      </c>
      <c r="F50" s="112"/>
      <c r="G50" s="112"/>
      <c r="H50" s="114"/>
      <c r="I50" s="93"/>
      <c r="J50" s="94"/>
    </row>
    <row r="51" spans="1:10" ht="15.5" x14ac:dyDescent="0.35">
      <c r="A51" s="112"/>
      <c r="B51" s="112"/>
      <c r="C51" s="112"/>
      <c r="D51" s="112"/>
      <c r="E51" s="107">
        <v>50</v>
      </c>
      <c r="F51" s="112"/>
      <c r="G51" s="112"/>
      <c r="H51" s="114"/>
      <c r="I51" s="93"/>
      <c r="J51" s="94"/>
    </row>
    <row r="52" spans="1:10" ht="15.5" x14ac:dyDescent="0.35">
      <c r="A52" s="112"/>
      <c r="B52" s="112"/>
      <c r="C52" s="112"/>
      <c r="D52" s="112"/>
      <c r="E52" s="107">
        <v>51</v>
      </c>
      <c r="F52" s="112"/>
      <c r="G52" s="112"/>
      <c r="H52" s="114"/>
      <c r="I52" s="93"/>
      <c r="J52" s="94"/>
    </row>
    <row r="53" spans="1:10" ht="15.5" x14ac:dyDescent="0.35">
      <c r="A53" s="112"/>
      <c r="B53" s="112"/>
      <c r="C53" s="112"/>
      <c r="D53" s="112"/>
      <c r="E53" s="107">
        <v>52</v>
      </c>
      <c r="F53" s="112"/>
      <c r="G53" s="112"/>
      <c r="H53" s="114"/>
      <c r="I53" s="93"/>
      <c r="J53" s="94"/>
    </row>
    <row r="54" spans="1:10" ht="15.5" x14ac:dyDescent="0.35">
      <c r="A54" s="112"/>
      <c r="B54" s="112"/>
      <c r="C54" s="112"/>
      <c r="D54" s="112"/>
      <c r="E54" s="107">
        <v>53</v>
      </c>
      <c r="F54" s="112"/>
      <c r="G54" s="112"/>
      <c r="H54" s="114"/>
      <c r="I54" s="93"/>
      <c r="J54" s="94"/>
    </row>
    <row r="55" spans="1:10" ht="15.5" x14ac:dyDescent="0.35">
      <c r="A55" s="112"/>
      <c r="B55" s="112"/>
      <c r="C55" s="112"/>
      <c r="D55" s="112"/>
      <c r="E55" s="107">
        <v>54</v>
      </c>
      <c r="F55" s="112"/>
      <c r="G55" s="112"/>
      <c r="H55" s="114"/>
      <c r="I55" s="93"/>
      <c r="J55" s="94"/>
    </row>
    <row r="56" spans="1:10" ht="15.5" x14ac:dyDescent="0.35">
      <c r="A56" s="112"/>
      <c r="B56" s="112"/>
      <c r="C56" s="112"/>
      <c r="D56" s="112"/>
      <c r="E56" s="107">
        <v>55</v>
      </c>
      <c r="F56" s="112"/>
      <c r="G56" s="112"/>
      <c r="H56" s="114"/>
      <c r="I56" s="93"/>
      <c r="J56" s="94"/>
    </row>
    <row r="57" spans="1:10" ht="15.5" x14ac:dyDescent="0.35">
      <c r="A57" s="112"/>
      <c r="B57" s="112"/>
      <c r="C57" s="112"/>
      <c r="D57" s="112"/>
      <c r="E57" s="107">
        <v>56</v>
      </c>
      <c r="F57" s="112"/>
      <c r="G57" s="112"/>
      <c r="H57" s="114"/>
      <c r="I57" s="93"/>
      <c r="J57" s="94"/>
    </row>
    <row r="58" spans="1:10" ht="15.5" x14ac:dyDescent="0.35">
      <c r="A58" s="112"/>
      <c r="B58" s="112"/>
      <c r="C58" s="112"/>
      <c r="D58" s="112"/>
      <c r="E58" s="107">
        <v>57</v>
      </c>
      <c r="F58" s="112"/>
      <c r="G58" s="112"/>
      <c r="H58" s="114"/>
      <c r="I58" s="93"/>
      <c r="J58" s="94"/>
    </row>
    <row r="59" spans="1:10" ht="15.5" x14ac:dyDescent="0.35">
      <c r="A59" s="112"/>
      <c r="B59" s="112"/>
      <c r="C59" s="112"/>
      <c r="D59" s="112"/>
      <c r="E59" s="107">
        <v>58</v>
      </c>
      <c r="F59" s="112"/>
      <c r="G59" s="112"/>
      <c r="H59" s="114"/>
      <c r="I59" s="93"/>
      <c r="J59" s="94"/>
    </row>
    <row r="60" spans="1:10" ht="15.5" x14ac:dyDescent="0.35">
      <c r="A60" s="112"/>
      <c r="B60" s="112"/>
      <c r="C60" s="112"/>
      <c r="D60" s="112"/>
      <c r="E60" s="107">
        <v>59</v>
      </c>
      <c r="F60" s="112"/>
      <c r="G60" s="112"/>
      <c r="H60" s="114"/>
      <c r="I60" s="93"/>
      <c r="J60" s="94"/>
    </row>
    <row r="61" spans="1:10" ht="15.5" x14ac:dyDescent="0.35">
      <c r="A61" s="112"/>
      <c r="B61" s="112"/>
      <c r="C61" s="112"/>
      <c r="D61" s="112"/>
      <c r="E61" s="107">
        <v>60</v>
      </c>
      <c r="F61" s="112"/>
      <c r="G61" s="112"/>
      <c r="H61" s="114"/>
      <c r="I61" s="93"/>
      <c r="J61" s="94"/>
    </row>
    <row r="62" spans="1:10" ht="15.5" x14ac:dyDescent="0.35">
      <c r="A62" s="112"/>
      <c r="B62" s="112"/>
      <c r="C62" s="112"/>
      <c r="D62" s="112"/>
      <c r="E62" s="107">
        <v>61</v>
      </c>
      <c r="F62" s="112"/>
      <c r="G62" s="112"/>
      <c r="H62" s="114"/>
      <c r="I62" s="93"/>
      <c r="J62" s="94"/>
    </row>
    <row r="63" spans="1:10" ht="15.5" x14ac:dyDescent="0.35">
      <c r="A63" s="112"/>
      <c r="B63" s="112"/>
      <c r="C63" s="112"/>
      <c r="D63" s="112"/>
      <c r="E63" s="107">
        <v>62</v>
      </c>
      <c r="F63" s="112"/>
      <c r="G63" s="112"/>
      <c r="H63" s="114"/>
      <c r="I63" s="93"/>
      <c r="J63" s="94"/>
    </row>
    <row r="64" spans="1:10" ht="15.5" x14ac:dyDescent="0.35">
      <c r="A64" s="112"/>
      <c r="B64" s="112"/>
      <c r="C64" s="112"/>
      <c r="D64" s="112"/>
      <c r="E64" s="107">
        <v>63</v>
      </c>
      <c r="F64" s="112"/>
      <c r="G64" s="112"/>
      <c r="H64" s="114"/>
      <c r="I64" s="93"/>
      <c r="J64" s="94"/>
    </row>
    <row r="65" spans="1:10" ht="15.5" x14ac:dyDescent="0.35">
      <c r="A65" s="112"/>
      <c r="B65" s="112"/>
      <c r="C65" s="112"/>
      <c r="D65" s="112"/>
      <c r="E65" s="107">
        <v>64</v>
      </c>
      <c r="F65" s="112"/>
      <c r="G65" s="112"/>
      <c r="H65" s="114"/>
      <c r="I65" s="93"/>
      <c r="J65" s="94"/>
    </row>
    <row r="66" spans="1:10" ht="15.5" x14ac:dyDescent="0.35">
      <c r="A66" s="112"/>
      <c r="B66" s="112"/>
      <c r="C66" s="112"/>
      <c r="D66" s="112"/>
      <c r="E66" s="107">
        <v>65</v>
      </c>
      <c r="F66" s="112"/>
      <c r="G66" s="112"/>
      <c r="H66" s="114"/>
      <c r="I66" s="93"/>
      <c r="J66" s="94"/>
    </row>
    <row r="67" spans="1:10" ht="15.5" x14ac:dyDescent="0.35">
      <c r="A67" s="112"/>
      <c r="B67" s="112"/>
      <c r="C67" s="112"/>
      <c r="D67" s="112"/>
      <c r="E67" s="107">
        <v>66</v>
      </c>
      <c r="F67" s="112"/>
      <c r="G67" s="112"/>
      <c r="H67" s="114"/>
      <c r="I67" s="93"/>
      <c r="J67" s="94"/>
    </row>
    <row r="68" spans="1:10" ht="15.5" x14ac:dyDescent="0.35">
      <c r="A68" s="112"/>
      <c r="B68" s="112"/>
      <c r="C68" s="112"/>
      <c r="D68" s="112"/>
      <c r="E68" s="107">
        <v>67</v>
      </c>
      <c r="F68" s="112"/>
      <c r="G68" s="112"/>
      <c r="H68" s="114"/>
      <c r="I68" s="93"/>
      <c r="J68" s="94"/>
    </row>
    <row r="69" spans="1:10" ht="15.5" x14ac:dyDescent="0.35">
      <c r="A69" s="112"/>
      <c r="B69" s="112"/>
      <c r="C69" s="112"/>
      <c r="D69" s="112"/>
      <c r="E69" s="107">
        <v>68</v>
      </c>
      <c r="F69" s="112"/>
      <c r="G69" s="112"/>
      <c r="H69" s="114"/>
      <c r="I69" s="93"/>
      <c r="J69" s="94"/>
    </row>
    <row r="70" spans="1:10" ht="15.5" x14ac:dyDescent="0.35">
      <c r="A70" s="112"/>
      <c r="B70" s="112"/>
      <c r="C70" s="112"/>
      <c r="D70" s="112"/>
      <c r="E70" s="107">
        <v>69</v>
      </c>
      <c r="F70" s="112"/>
      <c r="G70" s="112"/>
      <c r="H70" s="114"/>
      <c r="I70" s="93"/>
      <c r="J70" s="94"/>
    </row>
    <row r="71" spans="1:10" ht="15.5" x14ac:dyDescent="0.35">
      <c r="A71" s="112"/>
      <c r="B71" s="112"/>
      <c r="C71" s="112"/>
      <c r="D71" s="112"/>
      <c r="E71" s="107">
        <v>70</v>
      </c>
      <c r="F71" s="112"/>
      <c r="G71" s="112"/>
      <c r="H71" s="114"/>
      <c r="I71" s="93"/>
      <c r="J71" s="94"/>
    </row>
    <row r="72" spans="1:10" ht="15.5" x14ac:dyDescent="0.35">
      <c r="A72" s="112"/>
      <c r="B72" s="112"/>
      <c r="C72" s="112"/>
      <c r="D72" s="112"/>
      <c r="E72" s="107">
        <v>71</v>
      </c>
      <c r="F72" s="112"/>
      <c r="G72" s="112"/>
      <c r="H72" s="114"/>
      <c r="I72" s="93"/>
      <c r="J72" s="94"/>
    </row>
    <row r="73" spans="1:10" ht="15.5" x14ac:dyDescent="0.35">
      <c r="A73" s="112"/>
      <c r="B73" s="112"/>
      <c r="C73" s="112"/>
      <c r="D73" s="112"/>
      <c r="E73" s="107">
        <v>72</v>
      </c>
      <c r="F73" s="112"/>
      <c r="G73" s="112"/>
      <c r="H73" s="114"/>
      <c r="I73" s="93"/>
      <c r="J73" s="94"/>
    </row>
    <row r="74" spans="1:10" ht="15.5" x14ac:dyDescent="0.35">
      <c r="A74" s="112"/>
      <c r="B74" s="112"/>
      <c r="C74" s="112"/>
      <c r="D74" s="112"/>
      <c r="E74" s="107">
        <v>73</v>
      </c>
      <c r="F74" s="112"/>
      <c r="G74" s="112"/>
      <c r="H74" s="114"/>
      <c r="I74" s="93"/>
      <c r="J74" s="94"/>
    </row>
    <row r="75" spans="1:10" ht="15.5" x14ac:dyDescent="0.35">
      <c r="A75" s="112"/>
      <c r="B75" s="112"/>
      <c r="C75" s="112"/>
      <c r="D75" s="112"/>
      <c r="E75" s="107">
        <v>74</v>
      </c>
      <c r="F75" s="112"/>
      <c r="G75" s="112"/>
      <c r="H75" s="114"/>
      <c r="I75" s="93"/>
      <c r="J75" s="94"/>
    </row>
    <row r="76" spans="1:10" ht="15.5" x14ac:dyDescent="0.35">
      <c r="A76" s="112"/>
      <c r="B76" s="112"/>
      <c r="C76" s="112"/>
      <c r="D76" s="112"/>
      <c r="E76" s="107">
        <v>75</v>
      </c>
      <c r="F76" s="112"/>
      <c r="G76" s="112"/>
      <c r="H76" s="114"/>
      <c r="I76" s="93"/>
      <c r="J76" s="94"/>
    </row>
    <row r="77" spans="1:10" ht="15.5" x14ac:dyDescent="0.35">
      <c r="A77" s="112"/>
      <c r="B77" s="112"/>
      <c r="C77" s="112"/>
      <c r="D77" s="112"/>
      <c r="E77" s="107">
        <v>76</v>
      </c>
      <c r="F77" s="112"/>
      <c r="G77" s="112"/>
      <c r="H77" s="114"/>
      <c r="I77" s="93"/>
      <c r="J77" s="94"/>
    </row>
    <row r="78" spans="1:10" ht="15.5" x14ac:dyDescent="0.35">
      <c r="A78" s="112"/>
      <c r="B78" s="112"/>
      <c r="C78" s="112"/>
      <c r="D78" s="112"/>
      <c r="E78" s="107">
        <v>77</v>
      </c>
      <c r="F78" s="112"/>
      <c r="G78" s="112"/>
      <c r="H78" s="114"/>
      <c r="I78" s="93"/>
      <c r="J78" s="94"/>
    </row>
    <row r="79" spans="1:10" ht="15.5" x14ac:dyDescent="0.35">
      <c r="A79" s="112"/>
      <c r="B79" s="112"/>
      <c r="C79" s="112"/>
      <c r="D79" s="112"/>
      <c r="E79" s="107">
        <v>78</v>
      </c>
      <c r="F79" s="112"/>
      <c r="G79" s="112"/>
      <c r="H79" s="114"/>
      <c r="I79" s="93"/>
      <c r="J79" s="94"/>
    </row>
    <row r="80" spans="1:10" ht="15.5" x14ac:dyDescent="0.35">
      <c r="A80" s="112"/>
      <c r="B80" s="112"/>
      <c r="C80" s="112"/>
      <c r="D80" s="112"/>
      <c r="E80" s="107">
        <v>79</v>
      </c>
      <c r="F80" s="112"/>
      <c r="G80" s="112"/>
      <c r="H80" s="114"/>
      <c r="I80" s="93"/>
      <c r="J80" s="94"/>
    </row>
    <row r="81" spans="1:10" ht="15.5" x14ac:dyDescent="0.35">
      <c r="A81" s="112"/>
      <c r="B81" s="112"/>
      <c r="C81" s="112"/>
      <c r="D81" s="112"/>
      <c r="E81" s="107">
        <v>80</v>
      </c>
      <c r="F81" s="112"/>
      <c r="G81" s="112"/>
      <c r="H81" s="114"/>
      <c r="I81" s="93"/>
      <c r="J81" s="94"/>
    </row>
    <row r="82" spans="1:10" ht="15.5" x14ac:dyDescent="0.35">
      <c r="A82" s="112"/>
      <c r="B82" s="112"/>
      <c r="C82" s="112"/>
      <c r="D82" s="112"/>
      <c r="E82" s="107">
        <v>81</v>
      </c>
      <c r="F82" s="112"/>
      <c r="G82" s="112"/>
      <c r="H82" s="114"/>
      <c r="I82" s="93"/>
      <c r="J82" s="94"/>
    </row>
    <row r="83" spans="1:10" ht="15.5" x14ac:dyDescent="0.35">
      <c r="A83" s="112"/>
      <c r="B83" s="112"/>
      <c r="C83" s="112"/>
      <c r="D83" s="112"/>
      <c r="E83" s="107">
        <v>82</v>
      </c>
      <c r="F83" s="112"/>
      <c r="G83" s="112"/>
      <c r="H83" s="114"/>
      <c r="I83" s="93"/>
      <c r="J83" s="94"/>
    </row>
    <row r="84" spans="1:10" ht="15.5" x14ac:dyDescent="0.35">
      <c r="A84" s="112"/>
      <c r="B84" s="112"/>
      <c r="C84" s="112"/>
      <c r="D84" s="112"/>
      <c r="E84" s="107">
        <v>83</v>
      </c>
      <c r="F84" s="112"/>
      <c r="G84" s="112"/>
      <c r="H84" s="114"/>
      <c r="I84" s="93"/>
      <c r="J84" s="94"/>
    </row>
    <row r="85" spans="1:10" ht="15.5" x14ac:dyDescent="0.35">
      <c r="A85" s="112"/>
      <c r="B85" s="112"/>
      <c r="C85" s="112"/>
      <c r="D85" s="112"/>
      <c r="E85" s="107">
        <v>84</v>
      </c>
      <c r="F85" s="112"/>
      <c r="G85" s="112"/>
      <c r="H85" s="114"/>
      <c r="I85" s="93"/>
      <c r="J85" s="94"/>
    </row>
    <row r="86" spans="1:10" ht="15.5" x14ac:dyDescent="0.35">
      <c r="A86" s="112"/>
      <c r="B86" s="112"/>
      <c r="C86" s="112"/>
      <c r="D86" s="112"/>
      <c r="E86" s="107">
        <v>85</v>
      </c>
      <c r="F86" s="112"/>
      <c r="G86" s="112"/>
      <c r="H86" s="114"/>
      <c r="I86" s="93"/>
      <c r="J86" s="94"/>
    </row>
    <row r="87" spans="1:10" ht="15.5" x14ac:dyDescent="0.35">
      <c r="A87" s="112"/>
      <c r="B87" s="112"/>
      <c r="C87" s="112"/>
      <c r="D87" s="112"/>
      <c r="E87" s="107">
        <v>86</v>
      </c>
      <c r="F87" s="112"/>
      <c r="G87" s="112"/>
      <c r="H87" s="114"/>
      <c r="I87" s="93"/>
      <c r="J87" s="94"/>
    </row>
    <row r="88" spans="1:10" ht="15.5" x14ac:dyDescent="0.35">
      <c r="A88" s="112"/>
      <c r="B88" s="112"/>
      <c r="C88" s="112"/>
      <c r="D88" s="112"/>
      <c r="E88" s="107">
        <v>87</v>
      </c>
      <c r="F88" s="112"/>
      <c r="G88" s="112"/>
      <c r="H88" s="114"/>
      <c r="I88" s="93"/>
      <c r="J88" s="94"/>
    </row>
    <row r="89" spans="1:10" ht="15.5" x14ac:dyDescent="0.35">
      <c r="A89" s="112"/>
      <c r="B89" s="112"/>
      <c r="C89" s="112"/>
      <c r="D89" s="112"/>
      <c r="E89" s="107">
        <v>88</v>
      </c>
      <c r="F89" s="112"/>
      <c r="G89" s="112"/>
      <c r="H89" s="114"/>
      <c r="I89" s="93"/>
      <c r="J89" s="94"/>
    </row>
    <row r="90" spans="1:10" ht="15.5" x14ac:dyDescent="0.35">
      <c r="A90" s="112"/>
      <c r="B90" s="112"/>
      <c r="C90" s="112"/>
      <c r="D90" s="112"/>
      <c r="E90" s="107">
        <v>89</v>
      </c>
      <c r="F90" s="112"/>
      <c r="G90" s="112"/>
      <c r="H90" s="114"/>
      <c r="I90" s="93"/>
      <c r="J90" s="94"/>
    </row>
    <row r="91" spans="1:10" ht="15.5" x14ac:dyDescent="0.35">
      <c r="A91" s="112"/>
      <c r="B91" s="112"/>
      <c r="C91" s="112"/>
      <c r="D91" s="112"/>
      <c r="E91" s="107">
        <v>90</v>
      </c>
      <c r="F91" s="112"/>
      <c r="G91" s="112"/>
      <c r="H91" s="114"/>
      <c r="I91" s="93"/>
      <c r="J91" s="94"/>
    </row>
    <row r="92" spans="1:10" ht="15.5" x14ac:dyDescent="0.35">
      <c r="A92" s="112"/>
      <c r="B92" s="112"/>
      <c r="C92" s="112"/>
      <c r="D92" s="112"/>
      <c r="E92" s="107">
        <v>91</v>
      </c>
      <c r="F92" s="112"/>
      <c r="G92" s="112"/>
      <c r="H92" s="114"/>
      <c r="I92" s="93"/>
      <c r="J92" s="94"/>
    </row>
    <row r="93" spans="1:10" ht="15.5" x14ac:dyDescent="0.35">
      <c r="A93" s="112"/>
      <c r="B93" s="112"/>
      <c r="C93" s="112"/>
      <c r="D93" s="112"/>
      <c r="E93" s="107">
        <v>92</v>
      </c>
      <c r="F93" s="112"/>
      <c r="G93" s="112"/>
      <c r="H93" s="114"/>
      <c r="I93" s="93"/>
      <c r="J93" s="94"/>
    </row>
    <row r="94" spans="1:10" ht="15.5" x14ac:dyDescent="0.35">
      <c r="A94" s="112"/>
      <c r="B94" s="112"/>
      <c r="C94" s="112"/>
      <c r="D94" s="112"/>
      <c r="E94" s="107">
        <v>93</v>
      </c>
      <c r="F94" s="112"/>
      <c r="G94" s="112"/>
      <c r="H94" s="114"/>
      <c r="I94" s="93"/>
      <c r="J94" s="94"/>
    </row>
    <row r="95" spans="1:10" ht="15.5" x14ac:dyDescent="0.35">
      <c r="A95" s="112"/>
      <c r="B95" s="112"/>
      <c r="C95" s="112"/>
      <c r="D95" s="112"/>
      <c r="E95" s="107">
        <v>94</v>
      </c>
      <c r="F95" s="112"/>
      <c r="G95" s="112"/>
      <c r="H95" s="114"/>
      <c r="I95" s="93"/>
      <c r="J95" s="94"/>
    </row>
    <row r="96" spans="1:10" ht="15.5" x14ac:dyDescent="0.35">
      <c r="A96" s="112"/>
      <c r="B96" s="112"/>
      <c r="C96" s="112"/>
      <c r="D96" s="112"/>
      <c r="E96" s="107">
        <v>95</v>
      </c>
      <c r="F96" s="112"/>
      <c r="G96" s="112"/>
      <c r="H96" s="114"/>
      <c r="I96" s="93"/>
      <c r="J96" s="94"/>
    </row>
    <row r="97" spans="1:10" ht="15.5" x14ac:dyDescent="0.35">
      <c r="A97" s="112"/>
      <c r="B97" s="112"/>
      <c r="C97" s="112"/>
      <c r="D97" s="112"/>
      <c r="E97" s="107">
        <v>96</v>
      </c>
      <c r="F97" s="112"/>
      <c r="G97" s="112"/>
      <c r="H97" s="114"/>
      <c r="I97" s="93"/>
      <c r="J97" s="94"/>
    </row>
    <row r="98" spans="1:10" ht="15.5" x14ac:dyDescent="0.35">
      <c r="A98" s="112"/>
      <c r="B98" s="112"/>
      <c r="C98" s="112"/>
      <c r="D98" s="112"/>
      <c r="E98" s="107">
        <v>97</v>
      </c>
      <c r="F98" s="112"/>
      <c r="G98" s="112"/>
      <c r="H98" s="114"/>
      <c r="I98" s="93"/>
      <c r="J98" s="94"/>
    </row>
    <row r="99" spans="1:10" ht="15.5" x14ac:dyDescent="0.35">
      <c r="A99" s="112"/>
      <c r="B99" s="112"/>
      <c r="C99" s="112"/>
      <c r="D99" s="112"/>
      <c r="E99" s="107">
        <v>98</v>
      </c>
      <c r="F99" s="112"/>
      <c r="G99" s="112"/>
      <c r="H99" s="114"/>
      <c r="I99" s="93"/>
      <c r="J99" s="94"/>
    </row>
    <row r="100" spans="1:10" ht="15.5" x14ac:dyDescent="0.35">
      <c r="A100" s="112"/>
      <c r="B100" s="112"/>
      <c r="C100" s="112"/>
      <c r="D100" s="112"/>
      <c r="E100" s="107">
        <v>99</v>
      </c>
      <c r="F100" s="112"/>
      <c r="G100" s="112"/>
      <c r="H100" s="114"/>
      <c r="I100" s="93"/>
      <c r="J100" s="94"/>
    </row>
    <row r="101" spans="1:10" ht="15.5" x14ac:dyDescent="0.35">
      <c r="A101" s="112"/>
      <c r="B101" s="112"/>
      <c r="C101" s="112"/>
      <c r="D101" s="112"/>
      <c r="E101" s="107">
        <v>100</v>
      </c>
      <c r="F101" s="112"/>
      <c r="G101" s="112"/>
      <c r="H101" s="114"/>
      <c r="I101" s="93"/>
      <c r="J101" s="94"/>
    </row>
    <row r="102" spans="1:10" ht="15.5" x14ac:dyDescent="0.35">
      <c r="A102" s="112"/>
      <c r="B102" s="112"/>
      <c r="C102" s="112"/>
      <c r="D102" s="112"/>
      <c r="E102" s="107">
        <v>101</v>
      </c>
      <c r="F102" s="112"/>
      <c r="G102" s="112"/>
      <c r="H102" s="114"/>
      <c r="I102" s="93"/>
      <c r="J102" s="94"/>
    </row>
    <row r="103" spans="1:10" ht="15.5" x14ac:dyDescent="0.35">
      <c r="A103" s="112"/>
      <c r="B103" s="112"/>
      <c r="C103" s="112"/>
      <c r="D103" s="112"/>
      <c r="E103" s="107">
        <v>102</v>
      </c>
      <c r="F103" s="112"/>
      <c r="G103" s="112"/>
      <c r="H103" s="114"/>
      <c r="I103" s="93"/>
      <c r="J103" s="94"/>
    </row>
    <row r="104" spans="1:10" ht="15.5" x14ac:dyDescent="0.35">
      <c r="A104" s="112"/>
      <c r="B104" s="112"/>
      <c r="C104" s="112"/>
      <c r="D104" s="112"/>
      <c r="E104" s="107">
        <v>103</v>
      </c>
      <c r="F104" s="112"/>
      <c r="G104" s="112"/>
      <c r="H104" s="114"/>
      <c r="I104" s="93"/>
      <c r="J104" s="94"/>
    </row>
    <row r="105" spans="1:10" ht="15.5" x14ac:dyDescent="0.35">
      <c r="A105" s="112"/>
      <c r="B105" s="112"/>
      <c r="C105" s="112"/>
      <c r="D105" s="112"/>
      <c r="E105" s="107">
        <v>104</v>
      </c>
      <c r="F105" s="112"/>
      <c r="G105" s="112"/>
      <c r="H105" s="114"/>
      <c r="I105" s="93"/>
      <c r="J105" s="94"/>
    </row>
    <row r="106" spans="1:10" ht="15.5" x14ac:dyDescent="0.35">
      <c r="A106" s="112"/>
      <c r="B106" s="112"/>
      <c r="C106" s="112"/>
      <c r="D106" s="112"/>
      <c r="E106" s="107">
        <v>105</v>
      </c>
      <c r="F106" s="112"/>
      <c r="G106" s="112"/>
      <c r="H106" s="114"/>
      <c r="I106" s="93"/>
      <c r="J106" s="94"/>
    </row>
    <row r="107" spans="1:10" ht="15.5" x14ac:dyDescent="0.35">
      <c r="A107" s="112"/>
      <c r="B107" s="112"/>
      <c r="C107" s="112"/>
      <c r="D107" s="112"/>
      <c r="E107" s="107">
        <v>106</v>
      </c>
      <c r="F107" s="112"/>
      <c r="G107" s="112"/>
      <c r="H107" s="114"/>
      <c r="I107" s="93"/>
      <c r="J107" s="94"/>
    </row>
    <row r="108" spans="1:10" ht="15.5" x14ac:dyDescent="0.35">
      <c r="A108" s="112"/>
      <c r="B108" s="112"/>
      <c r="C108" s="112"/>
      <c r="D108" s="112"/>
      <c r="E108" s="107">
        <v>107</v>
      </c>
      <c r="F108" s="112"/>
      <c r="G108" s="112"/>
      <c r="H108" s="114"/>
      <c r="I108" s="93"/>
      <c r="J108" s="94"/>
    </row>
    <row r="109" spans="1:10" ht="15.5" x14ac:dyDescent="0.35">
      <c r="A109" s="112"/>
      <c r="B109" s="112"/>
      <c r="C109" s="112"/>
      <c r="D109" s="112"/>
      <c r="E109" s="107">
        <v>108</v>
      </c>
      <c r="F109" s="112"/>
      <c r="G109" s="112"/>
      <c r="H109" s="114"/>
      <c r="I109" s="93"/>
      <c r="J109" s="94"/>
    </row>
    <row r="110" spans="1:10" ht="15.5" x14ac:dyDescent="0.35">
      <c r="A110" s="112"/>
      <c r="B110" s="112"/>
      <c r="C110" s="112"/>
      <c r="D110" s="112"/>
      <c r="E110" s="107">
        <v>109</v>
      </c>
      <c r="F110" s="112"/>
      <c r="G110" s="112"/>
      <c r="H110" s="114"/>
      <c r="I110" s="93"/>
      <c r="J110" s="94"/>
    </row>
    <row r="111" spans="1:10" ht="15.5" x14ac:dyDescent="0.35">
      <c r="A111" s="112"/>
      <c r="B111" s="112"/>
      <c r="C111" s="112"/>
      <c r="D111" s="112"/>
      <c r="E111" s="107">
        <v>110</v>
      </c>
      <c r="F111" s="112"/>
      <c r="G111" s="112"/>
      <c r="H111" s="114"/>
      <c r="I111" s="93"/>
      <c r="J111" s="94"/>
    </row>
    <row r="112" spans="1:10" ht="15.5" x14ac:dyDescent="0.35">
      <c r="A112" s="112"/>
      <c r="B112" s="112"/>
      <c r="C112" s="112"/>
      <c r="D112" s="112"/>
      <c r="E112" s="107">
        <v>111</v>
      </c>
      <c r="F112" s="112"/>
      <c r="G112" s="112"/>
      <c r="H112" s="114"/>
      <c r="I112" s="93"/>
      <c r="J112" s="94"/>
    </row>
    <row r="113" spans="1:10" ht="15.5" x14ac:dyDescent="0.35">
      <c r="A113" s="112"/>
      <c r="B113" s="112"/>
      <c r="C113" s="112"/>
      <c r="D113" s="112"/>
      <c r="E113" s="107">
        <v>112</v>
      </c>
      <c r="F113" s="112"/>
      <c r="G113" s="112"/>
      <c r="H113" s="114"/>
      <c r="I113" s="93"/>
      <c r="J113" s="94"/>
    </row>
    <row r="114" spans="1:10" ht="15.5" x14ac:dyDescent="0.35">
      <c r="A114" s="112"/>
      <c r="B114" s="112"/>
      <c r="C114" s="112"/>
      <c r="D114" s="112"/>
      <c r="E114" s="107">
        <v>113</v>
      </c>
      <c r="F114" s="112"/>
      <c r="G114" s="112"/>
      <c r="H114" s="114"/>
      <c r="I114" s="93"/>
      <c r="J114" s="94"/>
    </row>
    <row r="115" spans="1:10" ht="15.5" x14ac:dyDescent="0.35">
      <c r="A115" s="112"/>
      <c r="B115" s="112"/>
      <c r="C115" s="112"/>
      <c r="D115" s="112"/>
      <c r="E115" s="107">
        <v>114</v>
      </c>
      <c r="F115" s="112"/>
      <c r="G115" s="112"/>
      <c r="H115" s="114"/>
      <c r="I115" s="93"/>
      <c r="J115" s="94"/>
    </row>
    <row r="116" spans="1:10" ht="15.5" x14ac:dyDescent="0.35">
      <c r="A116" s="112"/>
      <c r="B116" s="112"/>
      <c r="C116" s="112"/>
      <c r="D116" s="112"/>
      <c r="E116" s="107">
        <v>115</v>
      </c>
      <c r="F116" s="112"/>
      <c r="G116" s="112"/>
      <c r="H116" s="114"/>
      <c r="I116" s="93"/>
      <c r="J116" s="94"/>
    </row>
    <row r="117" spans="1:10" ht="15.5" x14ac:dyDescent="0.35">
      <c r="A117" s="112"/>
      <c r="B117" s="112"/>
      <c r="C117" s="112"/>
      <c r="D117" s="112"/>
      <c r="E117" s="107">
        <v>116</v>
      </c>
      <c r="F117" s="112"/>
      <c r="G117" s="112"/>
      <c r="H117" s="114"/>
      <c r="I117" s="93"/>
      <c r="J117" s="94"/>
    </row>
    <row r="118" spans="1:10" ht="15.5" x14ac:dyDescent="0.35">
      <c r="A118" s="112"/>
      <c r="B118" s="112"/>
      <c r="C118" s="112"/>
      <c r="D118" s="112"/>
      <c r="E118" s="107">
        <v>117</v>
      </c>
      <c r="F118" s="112"/>
      <c r="G118" s="112"/>
      <c r="H118" s="114"/>
      <c r="I118" s="93"/>
      <c r="J118" s="94"/>
    </row>
    <row r="119" spans="1:10" ht="15.5" x14ac:dyDescent="0.35">
      <c r="A119" s="112"/>
      <c r="B119" s="112"/>
      <c r="C119" s="112"/>
      <c r="D119" s="112"/>
      <c r="E119" s="107">
        <v>118</v>
      </c>
      <c r="F119" s="112"/>
      <c r="G119" s="112"/>
      <c r="H119" s="114"/>
      <c r="I119" s="93"/>
      <c r="J119" s="94"/>
    </row>
    <row r="120" spans="1:10" ht="15.5" x14ac:dyDescent="0.35">
      <c r="A120" s="112"/>
      <c r="B120" s="112"/>
      <c r="C120" s="112"/>
      <c r="D120" s="112"/>
      <c r="E120" s="107">
        <v>119</v>
      </c>
      <c r="F120" s="112"/>
      <c r="G120" s="112"/>
      <c r="H120" s="114"/>
      <c r="I120" s="93"/>
      <c r="J120" s="94"/>
    </row>
    <row r="121" spans="1:10" ht="15.5" x14ac:dyDescent="0.35">
      <c r="A121" s="112"/>
      <c r="B121" s="112"/>
      <c r="C121" s="112"/>
      <c r="D121" s="112"/>
      <c r="E121" s="107">
        <v>120</v>
      </c>
      <c r="F121" s="112"/>
      <c r="G121" s="112"/>
      <c r="H121" s="114"/>
      <c r="I121" s="93"/>
      <c r="J121" s="94"/>
    </row>
    <row r="122" spans="1:10" ht="15.5" x14ac:dyDescent="0.35">
      <c r="A122" s="112"/>
      <c r="B122" s="112"/>
      <c r="C122" s="112"/>
      <c r="D122" s="112"/>
      <c r="E122" s="107">
        <v>121</v>
      </c>
      <c r="F122" s="112"/>
      <c r="G122" s="112"/>
      <c r="H122" s="114"/>
      <c r="I122" s="93"/>
      <c r="J122" s="94"/>
    </row>
    <row r="123" spans="1:10" ht="15.5" x14ac:dyDescent="0.35">
      <c r="A123" s="112"/>
      <c r="B123" s="112"/>
      <c r="C123" s="112"/>
      <c r="D123" s="112"/>
      <c r="E123" s="107">
        <v>122</v>
      </c>
      <c r="F123" s="112"/>
      <c r="G123" s="112"/>
      <c r="H123" s="114"/>
      <c r="I123" s="93"/>
      <c r="J123" s="94"/>
    </row>
    <row r="124" spans="1:10" ht="15.5" x14ac:dyDescent="0.35">
      <c r="A124" s="112"/>
      <c r="B124" s="112"/>
      <c r="C124" s="112"/>
      <c r="D124" s="112"/>
      <c r="E124" s="107">
        <v>123</v>
      </c>
      <c r="F124" s="112"/>
      <c r="G124" s="112"/>
      <c r="H124" s="114"/>
      <c r="I124" s="93"/>
      <c r="J124" s="94"/>
    </row>
    <row r="125" spans="1:10" ht="15.5" x14ac:dyDescent="0.35">
      <c r="A125" s="112"/>
      <c r="B125" s="112"/>
      <c r="C125" s="112"/>
      <c r="D125" s="112"/>
      <c r="E125" s="107">
        <v>124</v>
      </c>
      <c r="F125" s="112"/>
      <c r="G125" s="112"/>
      <c r="H125" s="114"/>
      <c r="I125" s="93"/>
      <c r="J125" s="94"/>
    </row>
    <row r="126" spans="1:10" ht="15.5" x14ac:dyDescent="0.35">
      <c r="A126" s="112"/>
      <c r="B126" s="112"/>
      <c r="C126" s="112"/>
      <c r="D126" s="112"/>
      <c r="E126" s="107">
        <v>125</v>
      </c>
      <c r="F126" s="112"/>
      <c r="G126" s="112"/>
      <c r="H126" s="114"/>
      <c r="I126" s="93"/>
      <c r="J126" s="94"/>
    </row>
    <row r="127" spans="1:10" ht="15.5" x14ac:dyDescent="0.35">
      <c r="A127" s="112"/>
      <c r="B127" s="112"/>
      <c r="C127" s="112"/>
      <c r="D127" s="112"/>
      <c r="E127" s="107">
        <v>126</v>
      </c>
      <c r="F127" s="112"/>
      <c r="G127" s="112"/>
      <c r="H127" s="114"/>
      <c r="I127" s="93"/>
      <c r="J127" s="94"/>
    </row>
    <row r="128" spans="1:10" ht="15.5" x14ac:dyDescent="0.35">
      <c r="A128" s="112"/>
      <c r="B128" s="112"/>
      <c r="C128" s="112"/>
      <c r="D128" s="112"/>
      <c r="E128" s="107">
        <v>127</v>
      </c>
      <c r="F128" s="112"/>
      <c r="G128" s="112"/>
      <c r="H128" s="114"/>
      <c r="I128" s="93"/>
      <c r="J128" s="94"/>
    </row>
    <row r="129" spans="1:10" ht="15.5" x14ac:dyDescent="0.35">
      <c r="A129" s="112"/>
      <c r="B129" s="112"/>
      <c r="C129" s="112"/>
      <c r="D129" s="112"/>
      <c r="E129" s="107">
        <v>128</v>
      </c>
      <c r="F129" s="112"/>
      <c r="G129" s="112"/>
      <c r="H129" s="114"/>
      <c r="I129" s="93"/>
      <c r="J129" s="94"/>
    </row>
    <row r="130" spans="1:10" ht="15.5" x14ac:dyDescent="0.35">
      <c r="A130" s="112"/>
      <c r="B130" s="112"/>
      <c r="C130" s="112"/>
      <c r="D130" s="112"/>
      <c r="E130" s="107">
        <v>129</v>
      </c>
      <c r="F130" s="112"/>
      <c r="G130" s="112"/>
      <c r="H130" s="114"/>
      <c r="I130" s="93"/>
      <c r="J130" s="94"/>
    </row>
    <row r="131" spans="1:10" ht="15.5" x14ac:dyDescent="0.35">
      <c r="A131" s="112"/>
      <c r="B131" s="112"/>
      <c r="C131" s="112"/>
      <c r="D131" s="112"/>
      <c r="E131" s="107">
        <v>130</v>
      </c>
      <c r="F131" s="112"/>
      <c r="G131" s="112"/>
      <c r="H131" s="114"/>
      <c r="I131" s="93"/>
      <c r="J131" s="94"/>
    </row>
    <row r="132" spans="1:10" ht="15.5" x14ac:dyDescent="0.35">
      <c r="A132" s="112"/>
      <c r="B132" s="112"/>
      <c r="C132" s="112"/>
      <c r="D132" s="112"/>
      <c r="E132" s="107">
        <v>131</v>
      </c>
      <c r="F132" s="112"/>
      <c r="G132" s="112"/>
      <c r="H132" s="114"/>
      <c r="I132" s="93"/>
      <c r="J132" s="94"/>
    </row>
    <row r="133" spans="1:10" ht="15.5" x14ac:dyDescent="0.35">
      <c r="A133" s="112"/>
      <c r="B133" s="112"/>
      <c r="C133" s="112"/>
      <c r="D133" s="112"/>
      <c r="E133" s="107">
        <v>132</v>
      </c>
      <c r="F133" s="112"/>
      <c r="G133" s="112"/>
      <c r="H133" s="114"/>
      <c r="I133" s="93"/>
      <c r="J133" s="94"/>
    </row>
    <row r="134" spans="1:10" ht="15.5" x14ac:dyDescent="0.35">
      <c r="A134" s="112"/>
      <c r="B134" s="112"/>
      <c r="C134" s="112"/>
      <c r="D134" s="112"/>
      <c r="E134" s="107">
        <v>133</v>
      </c>
      <c r="F134" s="112"/>
      <c r="G134" s="112"/>
      <c r="H134" s="114"/>
      <c r="I134" s="93"/>
      <c r="J134" s="94"/>
    </row>
    <row r="135" spans="1:10" ht="15.5" x14ac:dyDescent="0.35">
      <c r="A135" s="112"/>
      <c r="B135" s="112"/>
      <c r="C135" s="112"/>
      <c r="D135" s="112"/>
      <c r="E135" s="107">
        <v>134</v>
      </c>
      <c r="F135" s="112"/>
      <c r="G135" s="112"/>
      <c r="H135" s="114"/>
      <c r="I135" s="93"/>
      <c r="J135" s="94"/>
    </row>
    <row r="136" spans="1:10" ht="15.5" x14ac:dyDescent="0.35">
      <c r="A136" s="112"/>
      <c r="B136" s="112"/>
      <c r="C136" s="112"/>
      <c r="D136" s="112"/>
      <c r="E136" s="107">
        <v>135</v>
      </c>
      <c r="F136" s="112"/>
      <c r="G136" s="112"/>
      <c r="H136" s="114"/>
      <c r="I136" s="93"/>
      <c r="J136" s="94"/>
    </row>
    <row r="137" spans="1:10" ht="15.5" x14ac:dyDescent="0.35">
      <c r="A137" s="112"/>
      <c r="B137" s="112"/>
      <c r="C137" s="112"/>
      <c r="D137" s="112"/>
      <c r="E137" s="107">
        <v>136</v>
      </c>
      <c r="F137" s="112"/>
      <c r="G137" s="112"/>
      <c r="H137" s="114"/>
      <c r="I137" s="93"/>
      <c r="J137" s="94"/>
    </row>
    <row r="138" spans="1:10" ht="15.5" x14ac:dyDescent="0.35">
      <c r="A138" s="112"/>
      <c r="B138" s="112"/>
      <c r="C138" s="112"/>
      <c r="D138" s="112"/>
      <c r="E138" s="107">
        <v>137</v>
      </c>
      <c r="F138" s="112"/>
      <c r="G138" s="112"/>
      <c r="H138" s="114"/>
      <c r="I138" s="93"/>
      <c r="J138" s="94"/>
    </row>
    <row r="139" spans="1:10" ht="15.5" x14ac:dyDescent="0.35">
      <c r="A139" s="112"/>
      <c r="B139" s="112"/>
      <c r="C139" s="112"/>
      <c r="D139" s="112"/>
      <c r="E139" s="107">
        <v>138</v>
      </c>
      <c r="F139" s="112"/>
      <c r="G139" s="112"/>
      <c r="H139" s="114"/>
      <c r="I139" s="93"/>
      <c r="J139" s="94"/>
    </row>
    <row r="140" spans="1:10" ht="15.5" x14ac:dyDescent="0.35">
      <c r="A140" s="112"/>
      <c r="B140" s="112"/>
      <c r="C140" s="112"/>
      <c r="D140" s="112"/>
      <c r="E140" s="107">
        <v>139</v>
      </c>
      <c r="F140" s="112"/>
      <c r="G140" s="112"/>
      <c r="H140" s="114"/>
      <c r="I140" s="93"/>
      <c r="J140" s="94"/>
    </row>
    <row r="141" spans="1:10" ht="15.5" x14ac:dyDescent="0.35">
      <c r="A141" s="112"/>
      <c r="B141" s="112"/>
      <c r="C141" s="112"/>
      <c r="D141" s="112"/>
      <c r="E141" s="107">
        <v>140</v>
      </c>
      <c r="F141" s="112"/>
      <c r="G141" s="112"/>
      <c r="H141" s="114"/>
      <c r="I141" s="93"/>
      <c r="J141" s="94"/>
    </row>
    <row r="142" spans="1:10" ht="15.5" x14ac:dyDescent="0.35">
      <c r="A142" s="112"/>
      <c r="B142" s="112"/>
      <c r="C142" s="112"/>
      <c r="D142" s="112"/>
      <c r="E142" s="107">
        <v>141</v>
      </c>
      <c r="F142" s="112"/>
      <c r="G142" s="112"/>
      <c r="H142" s="114"/>
      <c r="I142" s="93"/>
      <c r="J142" s="94"/>
    </row>
    <row r="143" spans="1:10" ht="15.5" x14ac:dyDescent="0.35">
      <c r="A143" s="112"/>
      <c r="B143" s="112"/>
      <c r="C143" s="112"/>
      <c r="D143" s="112"/>
      <c r="E143" s="107">
        <v>142</v>
      </c>
      <c r="F143" s="112"/>
      <c r="G143" s="112"/>
      <c r="H143" s="114"/>
      <c r="I143" s="93"/>
      <c r="J143" s="94"/>
    </row>
    <row r="144" spans="1:10" ht="15.5" x14ac:dyDescent="0.35">
      <c r="A144" s="112"/>
      <c r="B144" s="112"/>
      <c r="C144" s="112"/>
      <c r="D144" s="112"/>
      <c r="E144" s="107">
        <v>143</v>
      </c>
      <c r="F144" s="112"/>
      <c r="G144" s="112"/>
      <c r="H144" s="114"/>
      <c r="I144" s="93"/>
      <c r="J144" s="94"/>
    </row>
    <row r="145" spans="1:10" ht="15.5" x14ac:dyDescent="0.35">
      <c r="A145" s="112"/>
      <c r="B145" s="112"/>
      <c r="C145" s="112"/>
      <c r="D145" s="112"/>
      <c r="E145" s="107">
        <v>144</v>
      </c>
      <c r="F145" s="112"/>
      <c r="G145" s="112"/>
      <c r="H145" s="114"/>
      <c r="I145" s="93"/>
      <c r="J145" s="94"/>
    </row>
    <row r="146" spans="1:10" ht="15.5" x14ac:dyDescent="0.35">
      <c r="A146" s="112"/>
      <c r="B146" s="112"/>
      <c r="C146" s="112"/>
      <c r="D146" s="112"/>
      <c r="E146" s="107">
        <v>145</v>
      </c>
      <c r="F146" s="112"/>
      <c r="G146" s="112"/>
      <c r="H146" s="114"/>
      <c r="I146" s="93"/>
      <c r="J146" s="94"/>
    </row>
    <row r="147" spans="1:10" ht="15.5" x14ac:dyDescent="0.35">
      <c r="A147" s="112"/>
      <c r="B147" s="112"/>
      <c r="C147" s="112"/>
      <c r="D147" s="112"/>
      <c r="E147" s="107">
        <v>146</v>
      </c>
      <c r="F147" s="112"/>
      <c r="G147" s="112"/>
      <c r="H147" s="114"/>
      <c r="I147" s="93"/>
      <c r="J147" s="94"/>
    </row>
    <row r="148" spans="1:10" ht="15.5" x14ac:dyDescent="0.35">
      <c r="A148" s="112"/>
      <c r="B148" s="112"/>
      <c r="C148" s="112"/>
      <c r="D148" s="112"/>
      <c r="E148" s="107">
        <v>147</v>
      </c>
      <c r="F148" s="112"/>
      <c r="G148" s="112"/>
      <c r="H148" s="114"/>
      <c r="I148" s="93"/>
      <c r="J148" s="94"/>
    </row>
    <row r="149" spans="1:10" ht="15.5" x14ac:dyDescent="0.35">
      <c r="A149" s="112"/>
      <c r="B149" s="112"/>
      <c r="C149" s="112"/>
      <c r="D149" s="112"/>
      <c r="E149" s="107">
        <v>148</v>
      </c>
      <c r="F149" s="112"/>
      <c r="G149" s="112"/>
      <c r="H149" s="114"/>
      <c r="I149" s="93"/>
      <c r="J149" s="94"/>
    </row>
    <row r="150" spans="1:10" ht="15.5" x14ac:dyDescent="0.35">
      <c r="A150" s="112"/>
      <c r="B150" s="112"/>
      <c r="C150" s="112"/>
      <c r="D150" s="112"/>
      <c r="E150" s="107">
        <v>149</v>
      </c>
      <c r="F150" s="112"/>
      <c r="G150" s="112"/>
      <c r="H150" s="114"/>
      <c r="I150" s="93"/>
      <c r="J150" s="94"/>
    </row>
    <row r="151" spans="1:10" ht="15.5" x14ac:dyDescent="0.35">
      <c r="A151" s="112"/>
      <c r="B151" s="112"/>
      <c r="C151" s="112"/>
      <c r="D151" s="112"/>
      <c r="E151" s="107">
        <v>150</v>
      </c>
      <c r="F151" s="112"/>
      <c r="G151" s="112"/>
      <c r="H151" s="114"/>
      <c r="I151" s="93"/>
      <c r="J151" s="94"/>
    </row>
    <row r="152" spans="1:10" ht="15.5" x14ac:dyDescent="0.35">
      <c r="A152" s="112"/>
      <c r="B152" s="112"/>
      <c r="C152" s="112"/>
      <c r="D152" s="112"/>
      <c r="E152" s="107">
        <v>151</v>
      </c>
      <c r="F152" s="112"/>
      <c r="G152" s="112"/>
      <c r="H152" s="114"/>
      <c r="I152" s="93"/>
      <c r="J152" s="94"/>
    </row>
    <row r="153" spans="1:10" ht="15.5" x14ac:dyDescent="0.35">
      <c r="A153" s="112"/>
      <c r="B153" s="112"/>
      <c r="C153" s="112"/>
      <c r="D153" s="112"/>
      <c r="E153" s="107">
        <v>152</v>
      </c>
      <c r="F153" s="112"/>
      <c r="G153" s="112"/>
      <c r="H153" s="114"/>
      <c r="I153" s="93"/>
      <c r="J153" s="94"/>
    </row>
    <row r="154" spans="1:10" ht="15.5" x14ac:dyDescent="0.35">
      <c r="A154" s="112"/>
      <c r="B154" s="112"/>
      <c r="C154" s="112"/>
      <c r="D154" s="112"/>
      <c r="E154" s="107">
        <v>153</v>
      </c>
      <c r="F154" s="112"/>
      <c r="G154" s="112"/>
      <c r="H154" s="114"/>
      <c r="I154" s="93"/>
      <c r="J154" s="94"/>
    </row>
    <row r="155" spans="1:10" ht="15.5" x14ac:dyDescent="0.35">
      <c r="A155" s="112"/>
      <c r="B155" s="112"/>
      <c r="C155" s="112"/>
      <c r="D155" s="112"/>
      <c r="E155" s="107">
        <v>154</v>
      </c>
      <c r="F155" s="112"/>
      <c r="G155" s="112"/>
      <c r="H155" s="114"/>
      <c r="I155" s="93"/>
      <c r="J155" s="94"/>
    </row>
    <row r="156" spans="1:10" ht="15.5" x14ac:dyDescent="0.35">
      <c r="A156" s="112"/>
      <c r="B156" s="112"/>
      <c r="C156" s="112"/>
      <c r="D156" s="112"/>
      <c r="E156" s="107">
        <v>155</v>
      </c>
      <c r="F156" s="112"/>
      <c r="G156" s="112"/>
      <c r="H156" s="114"/>
      <c r="I156" s="93"/>
      <c r="J156" s="94"/>
    </row>
    <row r="157" spans="1:10" ht="15.5" x14ac:dyDescent="0.35">
      <c r="A157" s="112"/>
      <c r="B157" s="112"/>
      <c r="C157" s="112"/>
      <c r="D157" s="112"/>
      <c r="E157" s="107">
        <v>156</v>
      </c>
      <c r="F157" s="112"/>
      <c r="G157" s="112"/>
      <c r="H157" s="114"/>
      <c r="I157" s="93"/>
      <c r="J157" s="94"/>
    </row>
    <row r="158" spans="1:10" ht="15.5" x14ac:dyDescent="0.35">
      <c r="A158" s="112"/>
      <c r="B158" s="112"/>
      <c r="C158" s="112"/>
      <c r="D158" s="112"/>
      <c r="E158" s="107">
        <v>157</v>
      </c>
      <c r="F158" s="112"/>
      <c r="G158" s="112"/>
      <c r="H158" s="114"/>
      <c r="I158" s="93"/>
      <c r="J158" s="94"/>
    </row>
    <row r="159" spans="1:10" ht="15.5" x14ac:dyDescent="0.35">
      <c r="A159" s="112"/>
      <c r="B159" s="112"/>
      <c r="C159" s="112"/>
      <c r="D159" s="112"/>
      <c r="E159" s="107">
        <v>158</v>
      </c>
      <c r="F159" s="112"/>
      <c r="G159" s="112"/>
      <c r="H159" s="114"/>
      <c r="I159" s="93"/>
      <c r="J159" s="94"/>
    </row>
    <row r="160" spans="1:10" ht="15.5" x14ac:dyDescent="0.35">
      <c r="A160" s="112"/>
      <c r="B160" s="112"/>
      <c r="C160" s="112"/>
      <c r="D160" s="112"/>
      <c r="E160" s="107">
        <v>159</v>
      </c>
      <c r="F160" s="112"/>
      <c r="G160" s="112"/>
      <c r="H160" s="114"/>
      <c r="I160" s="93"/>
      <c r="J160" s="94"/>
    </row>
    <row r="161" spans="1:10" ht="15.5" x14ac:dyDescent="0.35">
      <c r="A161" s="112"/>
      <c r="B161" s="112"/>
      <c r="C161" s="112"/>
      <c r="D161" s="112"/>
      <c r="E161" s="107">
        <v>160</v>
      </c>
      <c r="F161" s="112"/>
      <c r="G161" s="112"/>
      <c r="H161" s="114"/>
      <c r="I161" s="93"/>
      <c r="J161" s="94"/>
    </row>
    <row r="162" spans="1:10" ht="15.5" x14ac:dyDescent="0.35">
      <c r="A162" s="112"/>
      <c r="B162" s="112"/>
      <c r="C162" s="112"/>
      <c r="D162" s="112"/>
      <c r="E162" s="107">
        <v>161</v>
      </c>
      <c r="F162" s="112"/>
      <c r="G162" s="112"/>
      <c r="H162" s="114"/>
      <c r="I162" s="93"/>
      <c r="J162" s="94"/>
    </row>
    <row r="163" spans="1:10" ht="15.5" x14ac:dyDescent="0.35">
      <c r="A163" s="112"/>
      <c r="B163" s="112"/>
      <c r="C163" s="112"/>
      <c r="D163" s="112"/>
      <c r="E163" s="107">
        <v>162</v>
      </c>
      <c r="F163" s="112"/>
      <c r="G163" s="112"/>
      <c r="H163" s="114"/>
      <c r="I163" s="93"/>
      <c r="J163" s="94"/>
    </row>
    <row r="164" spans="1:10" ht="15.5" x14ac:dyDescent="0.35">
      <c r="A164" s="112"/>
      <c r="B164" s="112"/>
      <c r="C164" s="112"/>
      <c r="D164" s="112"/>
      <c r="E164" s="107">
        <v>163</v>
      </c>
      <c r="F164" s="112"/>
      <c r="G164" s="112"/>
      <c r="H164" s="114"/>
      <c r="I164" s="93"/>
      <c r="J164" s="94"/>
    </row>
    <row r="165" spans="1:10" ht="15.5" x14ac:dyDescent="0.35">
      <c r="A165" s="112"/>
      <c r="B165" s="112"/>
      <c r="C165" s="112"/>
      <c r="D165" s="112"/>
      <c r="E165" s="107">
        <v>164</v>
      </c>
      <c r="F165" s="112"/>
      <c r="G165" s="112"/>
      <c r="H165" s="114"/>
      <c r="I165" s="93"/>
      <c r="J165" s="94"/>
    </row>
    <row r="166" spans="1:10" ht="15.5" x14ac:dyDescent="0.35">
      <c r="A166" s="112"/>
      <c r="B166" s="112"/>
      <c r="C166" s="112"/>
      <c r="D166" s="112"/>
      <c r="E166" s="107">
        <v>165</v>
      </c>
      <c r="F166" s="112"/>
      <c r="G166" s="112"/>
      <c r="H166" s="114"/>
      <c r="I166" s="93"/>
      <c r="J166" s="94"/>
    </row>
    <row r="167" spans="1:10" ht="15.5" x14ac:dyDescent="0.35">
      <c r="A167" s="112"/>
      <c r="B167" s="112"/>
      <c r="C167" s="112"/>
      <c r="D167" s="112"/>
      <c r="E167" s="107">
        <v>166</v>
      </c>
      <c r="F167" s="112"/>
      <c r="G167" s="112"/>
      <c r="H167" s="114"/>
      <c r="I167" s="93"/>
      <c r="J167" s="94"/>
    </row>
    <row r="168" spans="1:10" ht="15.5" x14ac:dyDescent="0.35">
      <c r="A168" s="112"/>
      <c r="B168" s="112"/>
      <c r="C168" s="112"/>
      <c r="D168" s="112"/>
      <c r="E168" s="107">
        <v>167</v>
      </c>
      <c r="F168" s="112"/>
      <c r="G168" s="112"/>
      <c r="H168" s="114"/>
      <c r="I168" s="93"/>
      <c r="J168" s="94"/>
    </row>
    <row r="169" spans="1:10" ht="15.5" x14ac:dyDescent="0.35">
      <c r="A169" s="112"/>
      <c r="B169" s="112"/>
      <c r="C169" s="112"/>
      <c r="D169" s="112"/>
      <c r="E169" s="107">
        <v>168</v>
      </c>
      <c r="F169" s="112"/>
      <c r="G169" s="112"/>
      <c r="H169" s="114"/>
      <c r="I169" s="93"/>
      <c r="J169" s="94"/>
    </row>
    <row r="170" spans="1:10" ht="15.5" x14ac:dyDescent="0.35">
      <c r="A170" s="112"/>
      <c r="B170" s="112"/>
      <c r="C170" s="112"/>
      <c r="D170" s="112"/>
      <c r="E170" s="107">
        <v>169</v>
      </c>
      <c r="F170" s="112"/>
      <c r="G170" s="112"/>
      <c r="H170" s="114"/>
      <c r="I170" s="93"/>
      <c r="J170" s="94"/>
    </row>
    <row r="171" spans="1:10" ht="15.5" x14ac:dyDescent="0.35">
      <c r="A171" s="112"/>
      <c r="B171" s="112"/>
      <c r="C171" s="112"/>
      <c r="D171" s="112"/>
      <c r="E171" s="107">
        <v>170</v>
      </c>
      <c r="F171" s="112"/>
      <c r="G171" s="112"/>
      <c r="H171" s="114"/>
      <c r="I171" s="93"/>
      <c r="J171" s="94"/>
    </row>
    <row r="172" spans="1:10" ht="15.5" x14ac:dyDescent="0.35">
      <c r="A172" s="112"/>
      <c r="B172" s="112"/>
      <c r="C172" s="112"/>
      <c r="D172" s="112"/>
      <c r="E172" s="107">
        <v>171</v>
      </c>
      <c r="F172" s="112"/>
      <c r="G172" s="112"/>
      <c r="H172" s="114"/>
      <c r="I172" s="93"/>
      <c r="J172" s="94"/>
    </row>
    <row r="173" spans="1:10" ht="15.5" x14ac:dyDescent="0.35">
      <c r="A173" s="112"/>
      <c r="B173" s="112"/>
      <c r="C173" s="112"/>
      <c r="D173" s="112"/>
      <c r="E173" s="107">
        <v>172</v>
      </c>
      <c r="F173" s="112"/>
      <c r="G173" s="112"/>
      <c r="H173" s="114"/>
      <c r="I173" s="93"/>
      <c r="J173" s="94"/>
    </row>
    <row r="174" spans="1:10" ht="15.5" x14ac:dyDescent="0.35">
      <c r="A174" s="112"/>
      <c r="B174" s="112"/>
      <c r="C174" s="112"/>
      <c r="D174" s="112"/>
      <c r="E174" s="107">
        <v>173</v>
      </c>
      <c r="F174" s="112"/>
      <c r="G174" s="112"/>
      <c r="H174" s="114"/>
      <c r="I174" s="93"/>
      <c r="J174" s="94"/>
    </row>
    <row r="175" spans="1:10" ht="15.5" x14ac:dyDescent="0.35">
      <c r="A175" s="112"/>
      <c r="B175" s="112"/>
      <c r="C175" s="112"/>
      <c r="D175" s="112"/>
      <c r="E175" s="107">
        <v>174</v>
      </c>
      <c r="F175" s="112"/>
      <c r="G175" s="112"/>
      <c r="H175" s="114"/>
      <c r="I175" s="93"/>
      <c r="J175" s="94"/>
    </row>
    <row r="176" spans="1:10" ht="15.5" x14ac:dyDescent="0.35">
      <c r="A176" s="112"/>
      <c r="B176" s="112"/>
      <c r="C176" s="112"/>
      <c r="D176" s="112"/>
      <c r="E176" s="107">
        <v>175</v>
      </c>
      <c r="F176" s="112"/>
      <c r="G176" s="112"/>
      <c r="H176" s="114"/>
      <c r="I176" s="93"/>
      <c r="J176" s="94"/>
    </row>
    <row r="177" spans="1:10" ht="15.5" x14ac:dyDescent="0.35">
      <c r="A177" s="112"/>
      <c r="B177" s="112"/>
      <c r="C177" s="112"/>
      <c r="D177" s="112"/>
      <c r="E177" s="107">
        <v>176</v>
      </c>
      <c r="F177" s="112"/>
      <c r="G177" s="112"/>
      <c r="H177" s="114"/>
      <c r="I177" s="93"/>
      <c r="J177" s="94"/>
    </row>
    <row r="178" spans="1:10" ht="15.5" x14ac:dyDescent="0.35">
      <c r="A178" s="112"/>
      <c r="B178" s="112"/>
      <c r="C178" s="112"/>
      <c r="D178" s="112"/>
      <c r="E178" s="107">
        <v>177</v>
      </c>
      <c r="F178" s="112"/>
      <c r="G178" s="112"/>
      <c r="H178" s="114"/>
      <c r="I178" s="93"/>
      <c r="J178" s="94"/>
    </row>
    <row r="179" spans="1:10" ht="15.5" x14ac:dyDescent="0.35">
      <c r="A179" s="112"/>
      <c r="B179" s="112"/>
      <c r="C179" s="112"/>
      <c r="D179" s="112"/>
      <c r="E179" s="107">
        <v>178</v>
      </c>
      <c r="F179" s="112"/>
      <c r="G179" s="112"/>
      <c r="H179" s="114"/>
      <c r="I179" s="93"/>
      <c r="J179" s="94"/>
    </row>
    <row r="180" spans="1:10" ht="15.5" x14ac:dyDescent="0.35">
      <c r="A180" s="112"/>
      <c r="B180" s="112"/>
      <c r="C180" s="112"/>
      <c r="D180" s="112"/>
      <c r="E180" s="107">
        <v>179</v>
      </c>
      <c r="F180" s="112"/>
      <c r="G180" s="112"/>
      <c r="H180" s="114"/>
      <c r="I180" s="93"/>
      <c r="J180" s="94"/>
    </row>
    <row r="181" spans="1:10" ht="15.5" x14ac:dyDescent="0.35">
      <c r="A181" s="112"/>
      <c r="B181" s="112"/>
      <c r="C181" s="112"/>
      <c r="D181" s="112"/>
      <c r="E181" s="107">
        <v>180</v>
      </c>
      <c r="F181" s="112"/>
      <c r="G181" s="112"/>
      <c r="H181" s="114"/>
      <c r="I181" s="93"/>
      <c r="J181" s="94"/>
    </row>
    <row r="182" spans="1:10" ht="15.5" x14ac:dyDescent="0.35">
      <c r="A182" s="112"/>
      <c r="B182" s="112"/>
      <c r="C182" s="112"/>
      <c r="D182" s="112"/>
      <c r="E182" s="107">
        <v>181</v>
      </c>
      <c r="F182" s="112"/>
      <c r="G182" s="112"/>
      <c r="H182" s="114"/>
      <c r="I182" s="93"/>
      <c r="J182" s="94"/>
    </row>
    <row r="183" spans="1:10" ht="15.5" x14ac:dyDescent="0.35">
      <c r="A183" s="112"/>
      <c r="B183" s="112"/>
      <c r="C183" s="112"/>
      <c r="D183" s="112"/>
      <c r="E183" s="107">
        <v>182</v>
      </c>
      <c r="F183" s="112"/>
      <c r="G183" s="112"/>
      <c r="H183" s="114"/>
      <c r="I183" s="93"/>
      <c r="J183" s="94"/>
    </row>
    <row r="184" spans="1:10" ht="15.5" x14ac:dyDescent="0.35">
      <c r="A184" s="112"/>
      <c r="B184" s="112"/>
      <c r="C184" s="112"/>
      <c r="D184" s="112"/>
      <c r="E184" s="107">
        <v>183</v>
      </c>
      <c r="F184" s="112"/>
      <c r="G184" s="112"/>
      <c r="H184" s="114"/>
      <c r="I184" s="93"/>
      <c r="J184" s="94"/>
    </row>
    <row r="185" spans="1:10" ht="15.5" x14ac:dyDescent="0.35">
      <c r="A185" s="112"/>
      <c r="B185" s="112"/>
      <c r="C185" s="112"/>
      <c r="D185" s="112"/>
      <c r="E185" s="107">
        <v>184</v>
      </c>
      <c r="F185" s="112"/>
      <c r="G185" s="112"/>
      <c r="H185" s="114"/>
      <c r="I185" s="93"/>
      <c r="J185" s="94"/>
    </row>
    <row r="186" spans="1:10" ht="15.5" x14ac:dyDescent="0.35">
      <c r="A186" s="112"/>
      <c r="B186" s="112"/>
      <c r="C186" s="112"/>
      <c r="D186" s="112"/>
      <c r="E186" s="107">
        <v>185</v>
      </c>
      <c r="F186" s="112"/>
      <c r="G186" s="112"/>
      <c r="H186" s="114"/>
      <c r="I186" s="93"/>
      <c r="J186" s="94"/>
    </row>
    <row r="187" spans="1:10" ht="15.5" x14ac:dyDescent="0.35">
      <c r="A187" s="112"/>
      <c r="B187" s="112"/>
      <c r="C187" s="112"/>
      <c r="D187" s="112"/>
      <c r="E187" s="107">
        <v>186</v>
      </c>
      <c r="F187" s="112"/>
      <c r="G187" s="112"/>
      <c r="H187" s="114"/>
      <c r="I187" s="93"/>
      <c r="J187" s="94"/>
    </row>
    <row r="188" spans="1:10" ht="15.5" x14ac:dyDescent="0.35">
      <c r="A188" s="112"/>
      <c r="B188" s="112"/>
      <c r="C188" s="112"/>
      <c r="D188" s="112"/>
      <c r="E188" s="107">
        <v>187</v>
      </c>
      <c r="F188" s="112"/>
      <c r="G188" s="112"/>
      <c r="H188" s="114"/>
      <c r="I188" s="93"/>
      <c r="J188" s="94"/>
    </row>
    <row r="189" spans="1:10" ht="15.5" x14ac:dyDescent="0.35">
      <c r="A189" s="112"/>
      <c r="B189" s="112"/>
      <c r="C189" s="112"/>
      <c r="D189" s="112"/>
      <c r="E189" s="107">
        <v>188</v>
      </c>
      <c r="F189" s="112"/>
      <c r="G189" s="112"/>
      <c r="H189" s="114"/>
      <c r="I189" s="93"/>
      <c r="J189" s="94"/>
    </row>
    <row r="190" spans="1:10" ht="15.5" x14ac:dyDescent="0.35">
      <c r="A190" s="112"/>
      <c r="B190" s="112"/>
      <c r="C190" s="112"/>
      <c r="D190" s="112"/>
      <c r="E190" s="107">
        <v>189</v>
      </c>
      <c r="F190" s="112"/>
      <c r="G190" s="112"/>
      <c r="H190" s="114"/>
      <c r="I190" s="93"/>
      <c r="J190" s="94"/>
    </row>
    <row r="191" spans="1:10" ht="15.5" x14ac:dyDescent="0.35">
      <c r="A191" s="112"/>
      <c r="B191" s="112"/>
      <c r="C191" s="112"/>
      <c r="D191" s="112"/>
      <c r="E191" s="107">
        <v>190</v>
      </c>
      <c r="F191" s="112"/>
      <c r="G191" s="112"/>
      <c r="H191" s="114"/>
      <c r="I191" s="93"/>
      <c r="J191" s="94"/>
    </row>
    <row r="192" spans="1:10" ht="15.5" x14ac:dyDescent="0.35">
      <c r="A192" s="112"/>
      <c r="B192" s="112"/>
      <c r="C192" s="112"/>
      <c r="D192" s="112"/>
      <c r="E192" s="107">
        <v>191</v>
      </c>
      <c r="F192" s="112"/>
      <c r="G192" s="112"/>
      <c r="H192" s="114"/>
      <c r="I192" s="93"/>
      <c r="J192" s="94"/>
    </row>
    <row r="193" spans="1:10" ht="15.5" x14ac:dyDescent="0.35">
      <c r="A193" s="112"/>
      <c r="B193" s="112"/>
      <c r="C193" s="112"/>
      <c r="D193" s="112"/>
      <c r="E193" s="107">
        <v>192</v>
      </c>
      <c r="F193" s="112"/>
      <c r="G193" s="112"/>
      <c r="H193" s="114"/>
      <c r="I193" s="93"/>
      <c r="J193" s="94"/>
    </row>
    <row r="194" spans="1:10" ht="15.5" x14ac:dyDescent="0.35">
      <c r="A194" s="112"/>
      <c r="B194" s="112"/>
      <c r="C194" s="112"/>
      <c r="D194" s="112"/>
      <c r="E194" s="107">
        <v>193</v>
      </c>
      <c r="F194" s="112"/>
      <c r="G194" s="112"/>
      <c r="H194" s="114"/>
      <c r="I194" s="93"/>
      <c r="J194" s="94"/>
    </row>
    <row r="195" spans="1:10" ht="15.5" x14ac:dyDescent="0.35">
      <c r="A195" s="112"/>
      <c r="B195" s="112"/>
      <c r="C195" s="112"/>
      <c r="D195" s="112"/>
      <c r="E195" s="107">
        <v>194</v>
      </c>
      <c r="F195" s="112"/>
      <c r="G195" s="112"/>
      <c r="H195" s="114"/>
      <c r="I195" s="93"/>
      <c r="J195" s="94"/>
    </row>
    <row r="196" spans="1:10" ht="15.5" x14ac:dyDescent="0.35">
      <c r="A196" s="112"/>
      <c r="B196" s="112"/>
      <c r="C196" s="112"/>
      <c r="D196" s="112"/>
      <c r="E196" s="107">
        <v>195</v>
      </c>
      <c r="F196" s="112"/>
      <c r="G196" s="112"/>
      <c r="H196" s="114"/>
      <c r="I196" s="93"/>
      <c r="J196" s="94"/>
    </row>
    <row r="197" spans="1:10" ht="15.5" x14ac:dyDescent="0.35">
      <c r="A197" s="112"/>
      <c r="B197" s="112"/>
      <c r="C197" s="112"/>
      <c r="D197" s="112"/>
      <c r="E197" s="107">
        <v>196</v>
      </c>
      <c r="F197" s="112"/>
      <c r="G197" s="112"/>
      <c r="H197" s="114"/>
      <c r="I197" s="93"/>
      <c r="J197" s="94"/>
    </row>
    <row r="198" spans="1:10" ht="15.5" x14ac:dyDescent="0.35">
      <c r="A198" s="112"/>
      <c r="B198" s="112"/>
      <c r="C198" s="112"/>
      <c r="D198" s="112"/>
      <c r="E198" s="107">
        <v>197</v>
      </c>
      <c r="F198" s="112"/>
      <c r="G198" s="112"/>
      <c r="H198" s="114"/>
      <c r="I198" s="93"/>
      <c r="J198" s="94"/>
    </row>
    <row r="199" spans="1:10" ht="15.5" x14ac:dyDescent="0.35">
      <c r="A199" s="112"/>
      <c r="B199" s="112"/>
      <c r="C199" s="112"/>
      <c r="D199" s="112"/>
      <c r="E199" s="107">
        <v>198</v>
      </c>
      <c r="F199" s="112"/>
      <c r="G199" s="112"/>
      <c r="H199" s="114"/>
      <c r="I199" s="93"/>
      <c r="J199" s="94"/>
    </row>
    <row r="200" spans="1:10" ht="15.5" x14ac:dyDescent="0.35">
      <c r="A200" s="112"/>
      <c r="B200" s="112"/>
      <c r="C200" s="112"/>
      <c r="D200" s="112"/>
      <c r="E200" s="107">
        <v>199</v>
      </c>
      <c r="F200" s="112"/>
      <c r="G200" s="112"/>
      <c r="H200" s="114"/>
      <c r="I200" s="93"/>
      <c r="J200" s="94"/>
    </row>
    <row r="201" spans="1:10" ht="15.5" x14ac:dyDescent="0.35">
      <c r="A201" s="112"/>
      <c r="B201" s="112"/>
      <c r="C201" s="112"/>
      <c r="D201" s="112"/>
      <c r="E201" s="107">
        <v>200</v>
      </c>
      <c r="F201" s="112"/>
      <c r="G201" s="112"/>
      <c r="H201" s="114"/>
      <c r="I201" s="93"/>
      <c r="J201" s="94"/>
    </row>
    <row r="202" spans="1:10" ht="15.5" x14ac:dyDescent="0.35">
      <c r="A202" s="112"/>
      <c r="B202" s="112"/>
      <c r="C202" s="112"/>
      <c r="D202" s="112"/>
      <c r="E202" s="107">
        <v>201</v>
      </c>
      <c r="F202" s="112"/>
      <c r="G202" s="112"/>
      <c r="H202" s="114"/>
      <c r="I202" s="93"/>
      <c r="J202" s="94"/>
    </row>
    <row r="203" spans="1:10" ht="15.5" x14ac:dyDescent="0.35">
      <c r="A203" s="112"/>
      <c r="B203" s="112"/>
      <c r="C203" s="112"/>
      <c r="D203" s="112"/>
      <c r="E203" s="107">
        <v>202</v>
      </c>
      <c r="F203" s="112"/>
      <c r="G203" s="112"/>
      <c r="H203" s="114"/>
      <c r="I203" s="93"/>
      <c r="J203" s="94"/>
    </row>
    <row r="204" spans="1:10" ht="15.5" x14ac:dyDescent="0.35">
      <c r="A204" s="112"/>
      <c r="B204" s="112"/>
      <c r="C204" s="112"/>
      <c r="D204" s="112"/>
      <c r="E204" s="107">
        <v>203</v>
      </c>
      <c r="F204" s="112"/>
      <c r="G204" s="112"/>
      <c r="H204" s="114"/>
      <c r="I204" s="93"/>
      <c r="J204" s="94"/>
    </row>
    <row r="205" spans="1:10" ht="15.5" x14ac:dyDescent="0.35">
      <c r="A205" s="112"/>
      <c r="B205" s="112"/>
      <c r="C205" s="112"/>
      <c r="D205" s="112"/>
      <c r="E205" s="107">
        <v>204</v>
      </c>
      <c r="F205" s="112"/>
      <c r="G205" s="112"/>
      <c r="H205" s="114"/>
      <c r="I205" s="93"/>
      <c r="J205" s="94"/>
    </row>
    <row r="206" spans="1:10" ht="15.5" x14ac:dyDescent="0.35">
      <c r="A206" s="112"/>
      <c r="B206" s="112"/>
      <c r="C206" s="112"/>
      <c r="D206" s="112"/>
      <c r="E206" s="107">
        <v>205</v>
      </c>
      <c r="F206" s="112"/>
      <c r="G206" s="112"/>
      <c r="H206" s="114"/>
      <c r="I206" s="93"/>
      <c r="J206" s="94"/>
    </row>
    <row r="207" spans="1:10" ht="15.5" x14ac:dyDescent="0.35">
      <c r="A207" s="112"/>
      <c r="B207" s="112"/>
      <c r="C207" s="112"/>
      <c r="D207" s="112"/>
      <c r="E207" s="107">
        <v>206</v>
      </c>
      <c r="F207" s="112"/>
      <c r="G207" s="112"/>
      <c r="H207" s="114"/>
      <c r="I207" s="93"/>
      <c r="J207" s="94"/>
    </row>
    <row r="208" spans="1:10" ht="15.5" x14ac:dyDescent="0.35">
      <c r="A208" s="112"/>
      <c r="B208" s="112"/>
      <c r="C208" s="112"/>
      <c r="D208" s="112"/>
      <c r="E208" s="107">
        <v>207</v>
      </c>
      <c r="F208" s="112"/>
      <c r="G208" s="112"/>
      <c r="H208" s="114"/>
      <c r="I208" s="93"/>
      <c r="J208" s="94"/>
    </row>
    <row r="209" spans="1:10" ht="15.5" x14ac:dyDescent="0.35">
      <c r="A209" s="112"/>
      <c r="B209" s="112"/>
      <c r="C209" s="112"/>
      <c r="D209" s="112"/>
      <c r="E209" s="107">
        <v>208</v>
      </c>
      <c r="F209" s="112"/>
      <c r="G209" s="112"/>
      <c r="H209" s="114"/>
      <c r="I209" s="93"/>
      <c r="J209" s="94"/>
    </row>
    <row r="210" spans="1:10" ht="15.5" x14ac:dyDescent="0.35">
      <c r="A210" s="112"/>
      <c r="B210" s="112"/>
      <c r="C210" s="112"/>
      <c r="D210" s="112"/>
      <c r="E210" s="107">
        <v>209</v>
      </c>
      <c r="F210" s="112"/>
      <c r="G210" s="112"/>
      <c r="H210" s="114"/>
      <c r="I210" s="93"/>
      <c r="J210" s="94"/>
    </row>
    <row r="211" spans="1:10" ht="15.5" x14ac:dyDescent="0.35">
      <c r="A211" s="112"/>
      <c r="B211" s="112"/>
      <c r="C211" s="112"/>
      <c r="D211" s="112"/>
      <c r="E211" s="107">
        <v>210</v>
      </c>
      <c r="F211" s="112"/>
      <c r="G211" s="112"/>
      <c r="H211" s="114"/>
      <c r="I211" s="93"/>
      <c r="J211" s="94"/>
    </row>
    <row r="212" spans="1:10" ht="15.5" x14ac:dyDescent="0.35">
      <c r="A212" s="112"/>
      <c r="B212" s="112"/>
      <c r="C212" s="112"/>
      <c r="D212" s="112"/>
      <c r="E212" s="107">
        <v>211</v>
      </c>
      <c r="F212" s="112"/>
      <c r="G212" s="112"/>
      <c r="H212" s="114"/>
      <c r="I212" s="93"/>
      <c r="J212" s="94"/>
    </row>
    <row r="213" spans="1:10" ht="15.5" x14ac:dyDescent="0.35">
      <c r="A213" s="112"/>
      <c r="B213" s="112"/>
      <c r="C213" s="112"/>
      <c r="D213" s="112"/>
      <c r="E213" s="107">
        <v>212</v>
      </c>
      <c r="F213" s="112"/>
      <c r="G213" s="112"/>
      <c r="H213" s="114"/>
      <c r="I213" s="93"/>
      <c r="J213" s="94"/>
    </row>
    <row r="214" spans="1:10" ht="15.5" x14ac:dyDescent="0.35">
      <c r="A214" s="112"/>
      <c r="B214" s="112"/>
      <c r="C214" s="112"/>
      <c r="D214" s="112"/>
      <c r="E214" s="107">
        <v>213</v>
      </c>
      <c r="F214" s="112"/>
      <c r="G214" s="112"/>
      <c r="H214" s="114"/>
      <c r="I214" s="93"/>
      <c r="J214" s="94"/>
    </row>
    <row r="215" spans="1:10" ht="15.5" x14ac:dyDescent="0.35">
      <c r="A215" s="112"/>
      <c r="B215" s="112"/>
      <c r="C215" s="112"/>
      <c r="D215" s="112"/>
      <c r="E215" s="107">
        <v>214</v>
      </c>
      <c r="F215" s="112"/>
      <c r="G215" s="112"/>
      <c r="H215" s="114"/>
      <c r="I215" s="93"/>
      <c r="J215" s="94"/>
    </row>
    <row r="216" spans="1:10" ht="15.5" x14ac:dyDescent="0.35">
      <c r="A216" s="112"/>
      <c r="B216" s="112"/>
      <c r="C216" s="112"/>
      <c r="D216" s="112"/>
      <c r="E216" s="107">
        <v>215</v>
      </c>
      <c r="F216" s="112"/>
      <c r="G216" s="112"/>
      <c r="H216" s="114"/>
      <c r="I216" s="93"/>
      <c r="J216" s="94"/>
    </row>
    <row r="217" spans="1:10" ht="15.5" x14ac:dyDescent="0.35">
      <c r="A217" s="112"/>
      <c r="B217" s="112"/>
      <c r="C217" s="112"/>
      <c r="D217" s="112"/>
      <c r="E217" s="107">
        <v>216</v>
      </c>
      <c r="F217" s="112"/>
      <c r="G217" s="112"/>
      <c r="H217" s="114"/>
      <c r="I217" s="93"/>
      <c r="J217" s="94"/>
    </row>
    <row r="218" spans="1:10" ht="15.5" x14ac:dyDescent="0.35">
      <c r="A218" s="112"/>
      <c r="B218" s="112"/>
      <c r="C218" s="112"/>
      <c r="D218" s="112"/>
      <c r="E218" s="107">
        <v>217</v>
      </c>
      <c r="F218" s="112"/>
      <c r="G218" s="112"/>
      <c r="H218" s="114"/>
      <c r="I218" s="93"/>
      <c r="J218" s="94"/>
    </row>
    <row r="219" spans="1:10" ht="15.5" x14ac:dyDescent="0.35">
      <c r="A219" s="112"/>
      <c r="B219" s="112"/>
      <c r="C219" s="112"/>
      <c r="D219" s="112"/>
      <c r="E219" s="107">
        <v>218</v>
      </c>
      <c r="F219" s="112"/>
      <c r="G219" s="112"/>
      <c r="H219" s="114"/>
      <c r="I219" s="93"/>
      <c r="J219" s="94"/>
    </row>
    <row r="220" spans="1:10" ht="15.5" x14ac:dyDescent="0.35">
      <c r="A220" s="112"/>
      <c r="B220" s="112"/>
      <c r="C220" s="112"/>
      <c r="D220" s="112"/>
      <c r="E220" s="107">
        <v>219</v>
      </c>
      <c r="F220" s="112"/>
      <c r="G220" s="112"/>
      <c r="H220" s="114"/>
      <c r="I220" s="93"/>
      <c r="J220" s="94"/>
    </row>
    <row r="221" spans="1:10" ht="15.5" x14ac:dyDescent="0.35">
      <c r="A221" s="112"/>
      <c r="B221" s="112"/>
      <c r="C221" s="112"/>
      <c r="D221" s="112"/>
      <c r="E221" s="107">
        <v>220</v>
      </c>
      <c r="F221" s="112"/>
      <c r="G221" s="112"/>
      <c r="H221" s="114"/>
      <c r="I221" s="93"/>
      <c r="J221" s="94"/>
    </row>
    <row r="222" spans="1:10" ht="15.5" x14ac:dyDescent="0.35">
      <c r="A222" s="112"/>
      <c r="B222" s="112"/>
      <c r="C222" s="112"/>
      <c r="D222" s="112"/>
      <c r="E222" s="107">
        <v>221</v>
      </c>
      <c r="F222" s="112"/>
      <c r="G222" s="112"/>
      <c r="H222" s="114"/>
      <c r="I222" s="93"/>
      <c r="J222" s="94"/>
    </row>
    <row r="223" spans="1:10" ht="15.5" x14ac:dyDescent="0.35">
      <c r="A223" s="112"/>
      <c r="B223" s="112"/>
      <c r="C223" s="112"/>
      <c r="D223" s="112"/>
      <c r="E223" s="107">
        <v>222</v>
      </c>
      <c r="F223" s="112"/>
      <c r="G223" s="112"/>
      <c r="H223" s="114"/>
      <c r="I223" s="93"/>
      <c r="J223" s="94"/>
    </row>
    <row r="224" spans="1:10" ht="15.5" x14ac:dyDescent="0.35">
      <c r="A224" s="112"/>
      <c r="B224" s="112"/>
      <c r="C224" s="112"/>
      <c r="D224" s="112"/>
      <c r="E224" s="107">
        <v>223</v>
      </c>
      <c r="F224" s="112"/>
      <c r="G224" s="112"/>
      <c r="H224" s="114"/>
      <c r="I224" s="93"/>
      <c r="J224" s="94"/>
    </row>
    <row r="225" spans="1:10" ht="15.5" x14ac:dyDescent="0.35">
      <c r="A225" s="112"/>
      <c r="B225" s="112"/>
      <c r="C225" s="112"/>
      <c r="D225" s="112"/>
      <c r="E225" s="107">
        <v>224</v>
      </c>
      <c r="F225" s="112"/>
      <c r="G225" s="112"/>
      <c r="H225" s="114"/>
      <c r="I225" s="93"/>
      <c r="J225" s="94"/>
    </row>
    <row r="226" spans="1:10" ht="15.5" x14ac:dyDescent="0.35">
      <c r="A226" s="112"/>
      <c r="B226" s="112"/>
      <c r="C226" s="112"/>
      <c r="D226" s="112"/>
      <c r="E226" s="107">
        <v>225</v>
      </c>
      <c r="F226" s="112"/>
      <c r="G226" s="112"/>
      <c r="H226" s="114"/>
      <c r="I226" s="93"/>
      <c r="J226" s="94"/>
    </row>
    <row r="227" spans="1:10" ht="15.5" x14ac:dyDescent="0.35">
      <c r="A227" s="112"/>
      <c r="B227" s="112"/>
      <c r="C227" s="112"/>
      <c r="D227" s="112"/>
      <c r="E227" s="107">
        <v>226</v>
      </c>
      <c r="F227" s="112"/>
      <c r="G227" s="112"/>
      <c r="H227" s="114"/>
      <c r="I227" s="93"/>
      <c r="J227" s="94"/>
    </row>
    <row r="228" spans="1:10" ht="15.5" x14ac:dyDescent="0.35">
      <c r="A228" s="112"/>
      <c r="B228" s="112"/>
      <c r="C228" s="112"/>
      <c r="D228" s="112"/>
      <c r="E228" s="107">
        <v>227</v>
      </c>
      <c r="F228" s="112"/>
      <c r="G228" s="112"/>
      <c r="H228" s="114"/>
      <c r="I228" s="93"/>
      <c r="J228" s="94"/>
    </row>
    <row r="229" spans="1:10" ht="15.5" x14ac:dyDescent="0.35">
      <c r="A229" s="112"/>
      <c r="B229" s="112"/>
      <c r="C229" s="112"/>
      <c r="D229" s="112"/>
      <c r="E229" s="107">
        <v>228</v>
      </c>
      <c r="F229" s="112"/>
      <c r="G229" s="112"/>
      <c r="H229" s="114"/>
      <c r="I229" s="93"/>
      <c r="J229" s="94"/>
    </row>
    <row r="230" spans="1:10" ht="15.5" x14ac:dyDescent="0.35">
      <c r="A230" s="112"/>
      <c r="B230" s="112"/>
      <c r="C230" s="112"/>
      <c r="D230" s="112"/>
      <c r="E230" s="107">
        <v>229</v>
      </c>
      <c r="F230" s="112"/>
      <c r="G230" s="112"/>
      <c r="H230" s="114"/>
      <c r="I230" s="93"/>
      <c r="J230" s="94"/>
    </row>
    <row r="231" spans="1:10" ht="15.5" x14ac:dyDescent="0.35">
      <c r="A231" s="112"/>
      <c r="B231" s="112"/>
      <c r="C231" s="112"/>
      <c r="D231" s="112"/>
      <c r="E231" s="107">
        <v>230</v>
      </c>
      <c r="F231" s="112"/>
      <c r="G231" s="112"/>
      <c r="H231" s="114"/>
      <c r="I231" s="93"/>
      <c r="J231" s="94"/>
    </row>
    <row r="232" spans="1:10" ht="15.5" x14ac:dyDescent="0.35">
      <c r="A232" s="112"/>
      <c r="B232" s="112"/>
      <c r="C232" s="112"/>
      <c r="D232" s="112"/>
      <c r="E232" s="107">
        <v>231</v>
      </c>
      <c r="F232" s="112"/>
      <c r="G232" s="112"/>
      <c r="H232" s="114"/>
      <c r="I232" s="93"/>
      <c r="J232" s="94"/>
    </row>
    <row r="233" spans="1:10" ht="15.5" x14ac:dyDescent="0.35">
      <c r="A233" s="112"/>
      <c r="B233" s="112"/>
      <c r="C233" s="112"/>
      <c r="D233" s="112"/>
      <c r="E233" s="107">
        <v>232</v>
      </c>
      <c r="F233" s="112"/>
      <c r="G233" s="112"/>
      <c r="H233" s="114"/>
      <c r="I233" s="93"/>
      <c r="J233" s="94"/>
    </row>
    <row r="234" spans="1:10" ht="15.5" x14ac:dyDescent="0.35">
      <c r="A234" s="112"/>
      <c r="B234" s="112"/>
      <c r="C234" s="112"/>
      <c r="D234" s="112"/>
      <c r="E234" s="107">
        <v>233</v>
      </c>
      <c r="F234" s="112"/>
      <c r="G234" s="112"/>
      <c r="H234" s="114"/>
      <c r="I234" s="93"/>
      <c r="J234" s="94"/>
    </row>
    <row r="235" spans="1:10" ht="15.5" x14ac:dyDescent="0.35">
      <c r="A235" s="112"/>
      <c r="B235" s="112"/>
      <c r="C235" s="112"/>
      <c r="D235" s="112"/>
      <c r="E235" s="107">
        <v>234</v>
      </c>
      <c r="F235" s="112"/>
      <c r="G235" s="112"/>
      <c r="H235" s="114"/>
      <c r="I235" s="93"/>
      <c r="J235" s="94"/>
    </row>
    <row r="236" spans="1:10" ht="15.5" x14ac:dyDescent="0.35">
      <c r="A236" s="112"/>
      <c r="B236" s="112"/>
      <c r="C236" s="112"/>
      <c r="D236" s="112"/>
      <c r="E236" s="107">
        <v>235</v>
      </c>
      <c r="F236" s="112"/>
      <c r="G236" s="112"/>
      <c r="H236" s="114"/>
      <c r="I236" s="93"/>
      <c r="J236" s="94"/>
    </row>
    <row r="237" spans="1:10" ht="15.5" x14ac:dyDescent="0.35">
      <c r="A237" s="112"/>
      <c r="B237" s="112"/>
      <c r="C237" s="112"/>
      <c r="D237" s="112"/>
      <c r="E237" s="107">
        <v>236</v>
      </c>
      <c r="F237" s="112"/>
      <c r="G237" s="112"/>
      <c r="H237" s="114"/>
      <c r="I237" s="93"/>
      <c r="J237" s="94"/>
    </row>
    <row r="238" spans="1:10" ht="15.5" x14ac:dyDescent="0.35">
      <c r="A238" s="112"/>
      <c r="B238" s="112"/>
      <c r="C238" s="112"/>
      <c r="D238" s="112"/>
      <c r="E238" s="107">
        <v>237</v>
      </c>
      <c r="F238" s="112"/>
      <c r="G238" s="112"/>
      <c r="H238" s="114"/>
      <c r="I238" s="93"/>
      <c r="J238" s="94"/>
    </row>
    <row r="239" spans="1:10" ht="15.5" x14ac:dyDescent="0.35">
      <c r="A239" s="112"/>
      <c r="B239" s="112"/>
      <c r="C239" s="112"/>
      <c r="D239" s="112"/>
      <c r="E239" s="107">
        <v>238</v>
      </c>
      <c r="F239" s="112"/>
      <c r="G239" s="112"/>
      <c r="H239" s="114"/>
      <c r="I239" s="93"/>
      <c r="J239" s="94"/>
    </row>
    <row r="240" spans="1:10" ht="15.5" x14ac:dyDescent="0.35">
      <c r="A240" s="112"/>
      <c r="B240" s="112"/>
      <c r="C240" s="112"/>
      <c r="D240" s="112"/>
      <c r="E240" s="107">
        <v>239</v>
      </c>
      <c r="F240" s="112"/>
      <c r="G240" s="112"/>
      <c r="H240" s="114"/>
      <c r="I240" s="93"/>
      <c r="J240" s="94"/>
    </row>
    <row r="241" spans="1:10" ht="15.5" x14ac:dyDescent="0.35">
      <c r="A241" s="112"/>
      <c r="B241" s="112"/>
      <c r="C241" s="112"/>
      <c r="D241" s="112"/>
      <c r="E241" s="107">
        <v>240</v>
      </c>
      <c r="F241" s="112"/>
      <c r="G241" s="112"/>
      <c r="H241" s="114"/>
      <c r="I241" s="93"/>
      <c r="J241" s="94"/>
    </row>
    <row r="242" spans="1:10" ht="15.5" x14ac:dyDescent="0.35">
      <c r="A242" s="112"/>
      <c r="B242" s="112"/>
      <c r="C242" s="112"/>
      <c r="D242" s="112"/>
      <c r="E242" s="107">
        <v>241</v>
      </c>
      <c r="F242" s="112"/>
      <c r="G242" s="112"/>
      <c r="H242" s="114"/>
      <c r="I242" s="93"/>
      <c r="J242" s="94"/>
    </row>
    <row r="243" spans="1:10" ht="15.5" x14ac:dyDescent="0.35">
      <c r="A243" s="112"/>
      <c r="B243" s="112"/>
      <c r="C243" s="112"/>
      <c r="D243" s="112"/>
      <c r="E243" s="107">
        <v>242</v>
      </c>
      <c r="F243" s="112"/>
      <c r="G243" s="112"/>
      <c r="H243" s="114"/>
      <c r="I243" s="93"/>
      <c r="J243" s="94"/>
    </row>
    <row r="244" spans="1:10" ht="15.5" x14ac:dyDescent="0.35">
      <c r="A244" s="112"/>
      <c r="B244" s="112"/>
      <c r="C244" s="112"/>
      <c r="D244" s="112"/>
      <c r="E244" s="107">
        <v>243</v>
      </c>
      <c r="F244" s="112"/>
      <c r="G244" s="112"/>
      <c r="H244" s="114"/>
      <c r="I244" s="93"/>
      <c r="J244" s="94"/>
    </row>
    <row r="245" spans="1:10" ht="15.5" x14ac:dyDescent="0.35">
      <c r="A245" s="112"/>
      <c r="B245" s="112"/>
      <c r="C245" s="112"/>
      <c r="D245" s="112"/>
      <c r="E245" s="107">
        <v>244</v>
      </c>
      <c r="F245" s="112"/>
      <c r="G245" s="112"/>
      <c r="H245" s="114"/>
      <c r="I245" s="93"/>
      <c r="J245" s="94"/>
    </row>
    <row r="246" spans="1:10" ht="15.5" x14ac:dyDescent="0.35">
      <c r="A246" s="112"/>
      <c r="B246" s="112"/>
      <c r="C246" s="112"/>
      <c r="D246" s="112"/>
      <c r="E246" s="107">
        <v>245</v>
      </c>
      <c r="F246" s="112"/>
      <c r="G246" s="112"/>
      <c r="H246" s="114"/>
      <c r="I246" s="93"/>
      <c r="J246" s="94"/>
    </row>
    <row r="247" spans="1:10" ht="15.5" x14ac:dyDescent="0.35">
      <c r="A247" s="112"/>
      <c r="B247" s="112"/>
      <c r="C247" s="112"/>
      <c r="D247" s="112"/>
      <c r="E247" s="107">
        <v>246</v>
      </c>
      <c r="F247" s="112"/>
      <c r="G247" s="112"/>
      <c r="H247" s="114"/>
      <c r="I247" s="93"/>
      <c r="J247" s="94"/>
    </row>
    <row r="248" spans="1:10" ht="15.5" x14ac:dyDescent="0.35">
      <c r="A248" s="112"/>
      <c r="B248" s="112"/>
      <c r="C248" s="112"/>
      <c r="D248" s="112"/>
      <c r="E248" s="107">
        <v>247</v>
      </c>
      <c r="F248" s="112"/>
      <c r="G248" s="112"/>
      <c r="H248" s="114"/>
      <c r="I248" s="93"/>
      <c r="J248" s="94"/>
    </row>
    <row r="249" spans="1:10" ht="15.5" x14ac:dyDescent="0.35">
      <c r="A249" s="112"/>
      <c r="B249" s="112"/>
      <c r="C249" s="112"/>
      <c r="D249" s="112"/>
      <c r="E249" s="107">
        <v>248</v>
      </c>
      <c r="F249" s="112"/>
      <c r="G249" s="112"/>
      <c r="H249" s="114"/>
      <c r="I249" s="93"/>
      <c r="J249" s="94"/>
    </row>
    <row r="250" spans="1:10" ht="15.5" x14ac:dyDescent="0.35">
      <c r="A250" s="112"/>
      <c r="B250" s="112"/>
      <c r="C250" s="112"/>
      <c r="D250" s="112"/>
      <c r="E250" s="107">
        <v>249</v>
      </c>
      <c r="F250" s="112"/>
      <c r="G250" s="112"/>
      <c r="H250" s="114"/>
      <c r="I250" s="93"/>
      <c r="J250" s="94"/>
    </row>
    <row r="251" spans="1:10" ht="15.5" x14ac:dyDescent="0.35">
      <c r="A251" s="112"/>
      <c r="B251" s="112"/>
      <c r="C251" s="112"/>
      <c r="D251" s="112"/>
      <c r="E251" s="107">
        <v>250</v>
      </c>
      <c r="F251" s="112"/>
      <c r="G251" s="112"/>
      <c r="H251" s="114"/>
      <c r="I251" s="93"/>
      <c r="J251" s="94"/>
    </row>
    <row r="252" spans="1:10" ht="15.5" x14ac:dyDescent="0.35">
      <c r="A252" s="112"/>
      <c r="B252" s="112"/>
      <c r="C252" s="112"/>
      <c r="D252" s="112"/>
      <c r="E252" s="107">
        <v>251</v>
      </c>
      <c r="F252" s="112"/>
      <c r="G252" s="112"/>
      <c r="H252" s="114"/>
      <c r="I252" s="93"/>
      <c r="J252" s="94"/>
    </row>
    <row r="253" spans="1:10" ht="15.5" x14ac:dyDescent="0.35">
      <c r="A253" s="112"/>
      <c r="B253" s="112"/>
      <c r="C253" s="112"/>
      <c r="D253" s="112"/>
      <c r="E253" s="107">
        <v>252</v>
      </c>
      <c r="F253" s="112"/>
      <c r="G253" s="112"/>
      <c r="H253" s="114"/>
      <c r="I253" s="93"/>
      <c r="J253" s="94"/>
    </row>
    <row r="254" spans="1:10" ht="15.5" x14ac:dyDescent="0.35">
      <c r="A254" s="112"/>
      <c r="B254" s="112"/>
      <c r="C254" s="112"/>
      <c r="D254" s="112"/>
      <c r="E254" s="107">
        <v>253</v>
      </c>
      <c r="F254" s="112"/>
      <c r="G254" s="112"/>
      <c r="H254" s="114"/>
      <c r="I254" s="93"/>
      <c r="J254" s="94"/>
    </row>
    <row r="255" spans="1:10" ht="15.5" x14ac:dyDescent="0.35">
      <c r="A255" s="112"/>
      <c r="B255" s="112"/>
      <c r="C255" s="112"/>
      <c r="D255" s="112"/>
      <c r="E255" s="107">
        <v>254</v>
      </c>
      <c r="F255" s="112"/>
      <c r="G255" s="112"/>
      <c r="H255" s="114"/>
      <c r="I255" s="93"/>
      <c r="J255" s="94"/>
    </row>
    <row r="256" spans="1:10" ht="15.5" x14ac:dyDescent="0.35">
      <c r="A256" s="112"/>
      <c r="B256" s="112"/>
      <c r="C256" s="112"/>
      <c r="D256" s="112"/>
      <c r="E256" s="107">
        <v>255</v>
      </c>
      <c r="F256" s="112"/>
      <c r="G256" s="112"/>
      <c r="H256" s="114"/>
      <c r="I256" s="93"/>
      <c r="J256" s="94"/>
    </row>
    <row r="257" spans="1:10" ht="15.5" x14ac:dyDescent="0.35">
      <c r="A257" s="112"/>
      <c r="B257" s="112"/>
      <c r="C257" s="112"/>
      <c r="D257" s="112"/>
      <c r="E257" s="107">
        <v>256</v>
      </c>
      <c r="F257" s="112"/>
      <c r="G257" s="112"/>
      <c r="H257" s="114"/>
      <c r="I257" s="93"/>
      <c r="J257" s="94"/>
    </row>
    <row r="258" spans="1:10" ht="15.5" x14ac:dyDescent="0.35">
      <c r="A258" s="112"/>
      <c r="B258" s="112"/>
      <c r="C258" s="112"/>
      <c r="D258" s="112"/>
      <c r="E258" s="107">
        <v>257</v>
      </c>
      <c r="F258" s="112"/>
      <c r="G258" s="112"/>
      <c r="H258" s="114"/>
      <c r="I258" s="93"/>
      <c r="J258" s="94"/>
    </row>
    <row r="259" spans="1:10" ht="15.5" x14ac:dyDescent="0.35">
      <c r="A259" s="112"/>
      <c r="B259" s="112"/>
      <c r="C259" s="112"/>
      <c r="D259" s="112"/>
      <c r="E259" s="107">
        <v>258</v>
      </c>
      <c r="F259" s="112"/>
      <c r="G259" s="112"/>
      <c r="H259" s="114"/>
      <c r="I259" s="93"/>
      <c r="J259" s="94"/>
    </row>
    <row r="260" spans="1:10" ht="15.5" x14ac:dyDescent="0.35">
      <c r="A260" s="112"/>
      <c r="B260" s="112"/>
      <c r="C260" s="112"/>
      <c r="D260" s="112"/>
      <c r="E260" s="107">
        <v>259</v>
      </c>
      <c r="F260" s="112"/>
      <c r="G260" s="112"/>
      <c r="H260" s="114"/>
      <c r="I260" s="93"/>
      <c r="J260" s="94"/>
    </row>
    <row r="261" spans="1:10" ht="15.5" x14ac:dyDescent="0.35">
      <c r="A261" s="112"/>
      <c r="B261" s="112"/>
      <c r="C261" s="112"/>
      <c r="D261" s="112"/>
      <c r="E261" s="107">
        <v>260</v>
      </c>
      <c r="F261" s="112"/>
      <c r="G261" s="112"/>
      <c r="H261" s="114"/>
      <c r="I261" s="93"/>
      <c r="J261" s="94"/>
    </row>
    <row r="262" spans="1:10" ht="15.5" x14ac:dyDescent="0.35">
      <c r="A262" s="112"/>
      <c r="B262" s="112"/>
      <c r="C262" s="112"/>
      <c r="D262" s="112"/>
      <c r="E262" s="107">
        <v>261</v>
      </c>
      <c r="F262" s="112"/>
      <c r="G262" s="112"/>
      <c r="H262" s="114"/>
      <c r="I262" s="93"/>
      <c r="J262" s="94"/>
    </row>
    <row r="263" spans="1:10" ht="15.5" x14ac:dyDescent="0.35">
      <c r="A263" s="112"/>
      <c r="B263" s="112"/>
      <c r="C263" s="112"/>
      <c r="D263" s="112"/>
      <c r="E263" s="107">
        <v>262</v>
      </c>
      <c r="F263" s="112"/>
      <c r="G263" s="112"/>
      <c r="H263" s="114"/>
      <c r="I263" s="93"/>
      <c r="J263" s="94"/>
    </row>
    <row r="264" spans="1:10" ht="15.5" x14ac:dyDescent="0.35">
      <c r="A264" s="112"/>
      <c r="B264" s="112"/>
      <c r="C264" s="112"/>
      <c r="D264" s="112"/>
      <c r="E264" s="107">
        <v>263</v>
      </c>
      <c r="F264" s="112"/>
      <c r="G264" s="112"/>
      <c r="H264" s="114"/>
      <c r="I264" s="93"/>
      <c r="J264" s="94"/>
    </row>
    <row r="265" spans="1:10" ht="15.5" x14ac:dyDescent="0.35">
      <c r="A265" s="112"/>
      <c r="B265" s="112"/>
      <c r="C265" s="112"/>
      <c r="D265" s="112"/>
      <c r="E265" s="107">
        <v>264</v>
      </c>
      <c r="F265" s="112"/>
      <c r="G265" s="112"/>
      <c r="H265" s="114"/>
      <c r="I265" s="93"/>
      <c r="J265" s="94"/>
    </row>
    <row r="266" spans="1:10" ht="15.5" x14ac:dyDescent="0.35">
      <c r="A266" s="112"/>
      <c r="B266" s="112"/>
      <c r="C266" s="112"/>
      <c r="D266" s="112"/>
      <c r="E266" s="107">
        <v>265</v>
      </c>
      <c r="F266" s="112"/>
      <c r="G266" s="112"/>
      <c r="H266" s="114"/>
      <c r="I266" s="93"/>
      <c r="J266" s="94"/>
    </row>
    <row r="267" spans="1:10" ht="15.5" x14ac:dyDescent="0.35">
      <c r="A267" s="112"/>
      <c r="B267" s="112"/>
      <c r="C267" s="112"/>
      <c r="D267" s="112"/>
      <c r="E267" s="107">
        <v>266</v>
      </c>
      <c r="F267" s="112"/>
      <c r="G267" s="112"/>
      <c r="H267" s="114"/>
      <c r="I267" s="93"/>
      <c r="J267" s="94"/>
    </row>
    <row r="268" spans="1:10" ht="15.5" x14ac:dyDescent="0.35">
      <c r="A268" s="112"/>
      <c r="B268" s="112"/>
      <c r="C268" s="112"/>
      <c r="D268" s="112"/>
      <c r="E268" s="107">
        <v>267</v>
      </c>
      <c r="F268" s="112"/>
      <c r="G268" s="112"/>
      <c r="H268" s="114"/>
      <c r="I268" s="93"/>
      <c r="J268" s="94"/>
    </row>
    <row r="269" spans="1:10" ht="15.5" x14ac:dyDescent="0.35">
      <c r="A269" s="112"/>
      <c r="B269" s="112"/>
      <c r="C269" s="112"/>
      <c r="D269" s="112"/>
      <c r="E269" s="107">
        <v>268</v>
      </c>
      <c r="F269" s="112"/>
      <c r="G269" s="112"/>
      <c r="H269" s="114"/>
      <c r="I269" s="93"/>
      <c r="J269" s="94"/>
    </row>
    <row r="270" spans="1:10" ht="15.5" x14ac:dyDescent="0.35">
      <c r="A270" s="112"/>
      <c r="B270" s="112"/>
      <c r="C270" s="112"/>
      <c r="D270" s="112"/>
      <c r="E270" s="107">
        <v>269</v>
      </c>
      <c r="F270" s="112"/>
      <c r="G270" s="112"/>
      <c r="H270" s="114"/>
      <c r="I270" s="93"/>
      <c r="J270" s="94"/>
    </row>
    <row r="271" spans="1:10" ht="15.5" x14ac:dyDescent="0.35">
      <c r="A271" s="112"/>
      <c r="B271" s="112"/>
      <c r="C271" s="112"/>
      <c r="D271" s="112"/>
      <c r="E271" s="107">
        <v>270</v>
      </c>
      <c r="F271" s="112"/>
      <c r="G271" s="112"/>
      <c r="H271" s="114"/>
      <c r="I271" s="93"/>
      <c r="J271" s="94"/>
    </row>
    <row r="272" spans="1:10" ht="15.5" x14ac:dyDescent="0.35">
      <c r="A272" s="112"/>
      <c r="B272" s="112"/>
      <c r="C272" s="112"/>
      <c r="D272" s="112"/>
      <c r="E272" s="107">
        <v>271</v>
      </c>
      <c r="F272" s="112"/>
      <c r="G272" s="112"/>
      <c r="H272" s="114"/>
      <c r="I272" s="93"/>
      <c r="J272" s="94"/>
    </row>
    <row r="273" spans="1:10" ht="15.5" x14ac:dyDescent="0.35">
      <c r="A273" s="112"/>
      <c r="B273" s="112"/>
      <c r="C273" s="112"/>
      <c r="D273" s="112"/>
      <c r="E273" s="107">
        <v>272</v>
      </c>
      <c r="F273" s="112"/>
      <c r="G273" s="112"/>
      <c r="H273" s="114"/>
      <c r="I273" s="93"/>
      <c r="J273" s="94"/>
    </row>
    <row r="274" spans="1:10" ht="15.5" x14ac:dyDescent="0.35">
      <c r="A274" s="112"/>
      <c r="B274" s="112"/>
      <c r="C274" s="112"/>
      <c r="D274" s="112"/>
      <c r="E274" s="107">
        <v>273</v>
      </c>
      <c r="F274" s="112"/>
      <c r="G274" s="112"/>
      <c r="H274" s="114"/>
      <c r="I274" s="93"/>
      <c r="J274" s="94"/>
    </row>
    <row r="275" spans="1:10" ht="15.5" x14ac:dyDescent="0.35">
      <c r="A275" s="112"/>
      <c r="B275" s="112"/>
      <c r="C275" s="112"/>
      <c r="D275" s="112"/>
      <c r="E275" s="107">
        <v>274</v>
      </c>
      <c r="F275" s="112"/>
      <c r="G275" s="112"/>
      <c r="H275" s="114"/>
      <c r="I275" s="93"/>
      <c r="J275" s="94"/>
    </row>
    <row r="276" spans="1:10" ht="15.5" x14ac:dyDescent="0.35">
      <c r="A276" s="112"/>
      <c r="B276" s="112"/>
      <c r="C276" s="112"/>
      <c r="D276" s="112"/>
      <c r="E276" s="107">
        <v>275</v>
      </c>
      <c r="F276" s="112"/>
      <c r="G276" s="112"/>
      <c r="H276" s="114"/>
      <c r="I276" s="93"/>
      <c r="J276" s="94"/>
    </row>
    <row r="277" spans="1:10" ht="15.5" x14ac:dyDescent="0.35">
      <c r="A277" s="112"/>
      <c r="B277" s="112"/>
      <c r="C277" s="112"/>
      <c r="D277" s="112"/>
      <c r="E277" s="107">
        <v>276</v>
      </c>
      <c r="F277" s="112"/>
      <c r="G277" s="112"/>
      <c r="H277" s="114"/>
      <c r="I277" s="93"/>
      <c r="J277" s="94"/>
    </row>
    <row r="278" spans="1:10" ht="15.5" x14ac:dyDescent="0.35">
      <c r="A278" s="112"/>
      <c r="B278" s="112"/>
      <c r="C278" s="112"/>
      <c r="D278" s="112"/>
      <c r="E278" s="107">
        <v>277</v>
      </c>
      <c r="F278" s="112"/>
      <c r="G278" s="112"/>
      <c r="H278" s="114"/>
      <c r="I278" s="93"/>
      <c r="J278" s="94"/>
    </row>
    <row r="279" spans="1:10" ht="15.5" x14ac:dyDescent="0.35">
      <c r="A279" s="112"/>
      <c r="B279" s="112"/>
      <c r="C279" s="112"/>
      <c r="D279" s="112"/>
      <c r="E279" s="107">
        <v>278</v>
      </c>
      <c r="F279" s="112"/>
      <c r="G279" s="112"/>
      <c r="H279" s="114"/>
      <c r="I279" s="93"/>
      <c r="J279" s="94"/>
    </row>
    <row r="280" spans="1:10" ht="15.5" x14ac:dyDescent="0.35">
      <c r="A280" s="112"/>
      <c r="B280" s="112"/>
      <c r="C280" s="112"/>
      <c r="D280" s="112"/>
      <c r="E280" s="107">
        <v>279</v>
      </c>
      <c r="F280" s="112"/>
      <c r="G280" s="112"/>
      <c r="H280" s="114"/>
      <c r="I280" s="93"/>
      <c r="J280" s="94"/>
    </row>
    <row r="281" spans="1:10" ht="15.5" x14ac:dyDescent="0.35">
      <c r="A281" s="112"/>
      <c r="B281" s="112"/>
      <c r="C281" s="112"/>
      <c r="D281" s="112"/>
      <c r="E281" s="107">
        <v>280</v>
      </c>
      <c r="F281" s="112"/>
      <c r="G281" s="112"/>
      <c r="H281" s="114"/>
      <c r="I281" s="93"/>
      <c r="J281" s="94"/>
    </row>
    <row r="282" spans="1:10" ht="15.5" x14ac:dyDescent="0.35">
      <c r="A282" s="112"/>
      <c r="B282" s="112"/>
      <c r="C282" s="112"/>
      <c r="D282" s="112"/>
      <c r="E282" s="107">
        <v>281</v>
      </c>
      <c r="F282" s="112"/>
      <c r="G282" s="112"/>
      <c r="H282" s="114"/>
      <c r="I282" s="93"/>
      <c r="J282" s="94"/>
    </row>
    <row r="283" spans="1:10" ht="15.5" x14ac:dyDescent="0.35">
      <c r="A283" s="112"/>
      <c r="B283" s="112"/>
      <c r="C283" s="112"/>
      <c r="D283" s="112"/>
      <c r="E283" s="107">
        <v>282</v>
      </c>
      <c r="F283" s="112"/>
      <c r="G283" s="112"/>
      <c r="H283" s="114"/>
      <c r="I283" s="93"/>
      <c r="J283" s="94"/>
    </row>
    <row r="284" spans="1:10" ht="15.5" x14ac:dyDescent="0.35">
      <c r="A284" s="112"/>
      <c r="B284" s="112"/>
      <c r="C284" s="112"/>
      <c r="D284" s="112"/>
      <c r="E284" s="107">
        <v>283</v>
      </c>
      <c r="F284" s="112"/>
      <c r="G284" s="112"/>
      <c r="H284" s="114"/>
      <c r="I284" s="93"/>
      <c r="J284" s="94"/>
    </row>
    <row r="285" spans="1:10" ht="15.5" x14ac:dyDescent="0.35">
      <c r="A285" s="112"/>
      <c r="B285" s="112"/>
      <c r="C285" s="112"/>
      <c r="D285" s="112"/>
      <c r="E285" s="107">
        <v>284</v>
      </c>
      <c r="F285" s="112"/>
      <c r="G285" s="112"/>
      <c r="H285" s="114"/>
      <c r="I285" s="93"/>
      <c r="J285" s="94"/>
    </row>
    <row r="286" spans="1:10" ht="15.5" x14ac:dyDescent="0.35">
      <c r="A286" s="112"/>
      <c r="B286" s="112"/>
      <c r="C286" s="112"/>
      <c r="D286" s="112"/>
      <c r="E286" s="107">
        <v>285</v>
      </c>
      <c r="F286" s="112"/>
      <c r="G286" s="112"/>
      <c r="H286" s="114"/>
      <c r="I286" s="93"/>
      <c r="J286" s="94"/>
    </row>
    <row r="287" spans="1:10" ht="15.5" x14ac:dyDescent="0.35">
      <c r="A287" s="112"/>
      <c r="B287" s="112"/>
      <c r="C287" s="112"/>
      <c r="D287" s="112"/>
      <c r="E287" s="107">
        <v>286</v>
      </c>
      <c r="F287" s="112"/>
      <c r="G287" s="112"/>
      <c r="H287" s="114"/>
      <c r="I287" s="93"/>
      <c r="J287" s="94"/>
    </row>
    <row r="288" spans="1:10" ht="15.5" x14ac:dyDescent="0.35">
      <c r="A288" s="112"/>
      <c r="B288" s="112"/>
      <c r="C288" s="112"/>
      <c r="D288" s="112"/>
      <c r="E288" s="107">
        <v>287</v>
      </c>
      <c r="F288" s="112"/>
      <c r="G288" s="112"/>
      <c r="H288" s="114"/>
      <c r="I288" s="93"/>
      <c r="J288" s="94"/>
    </row>
    <row r="289" spans="1:10" ht="15.5" x14ac:dyDescent="0.35">
      <c r="A289" s="112"/>
      <c r="B289" s="112"/>
      <c r="C289" s="112"/>
      <c r="D289" s="112"/>
      <c r="E289" s="107">
        <v>288</v>
      </c>
      <c r="F289" s="112"/>
      <c r="G289" s="112"/>
      <c r="H289" s="114"/>
      <c r="I289" s="93"/>
      <c r="J289" s="94"/>
    </row>
    <row r="290" spans="1:10" ht="15.5" x14ac:dyDescent="0.35">
      <c r="A290" s="112"/>
      <c r="B290" s="112"/>
      <c r="C290" s="112"/>
      <c r="D290" s="112"/>
      <c r="E290" s="107">
        <v>289</v>
      </c>
      <c r="F290" s="112"/>
      <c r="G290" s="112"/>
      <c r="H290" s="114"/>
      <c r="I290" s="93"/>
      <c r="J290" s="94"/>
    </row>
    <row r="291" spans="1:10" ht="15.5" x14ac:dyDescent="0.35">
      <c r="A291" s="112"/>
      <c r="B291" s="112"/>
      <c r="C291" s="112"/>
      <c r="D291" s="112"/>
      <c r="E291" s="107">
        <v>290</v>
      </c>
      <c r="F291" s="112"/>
      <c r="G291" s="112"/>
      <c r="H291" s="114"/>
      <c r="I291" s="93"/>
      <c r="J291" s="94"/>
    </row>
    <row r="292" spans="1:10" ht="15.5" x14ac:dyDescent="0.35">
      <c r="A292" s="112"/>
      <c r="B292" s="112"/>
      <c r="C292" s="112"/>
      <c r="D292" s="112"/>
      <c r="E292" s="107">
        <v>291</v>
      </c>
      <c r="F292" s="112"/>
      <c r="G292" s="112"/>
      <c r="H292" s="114"/>
      <c r="I292" s="93"/>
      <c r="J292" s="94"/>
    </row>
    <row r="293" spans="1:10" ht="15.5" x14ac:dyDescent="0.35">
      <c r="A293" s="112"/>
      <c r="B293" s="112"/>
      <c r="C293" s="112"/>
      <c r="D293" s="112"/>
      <c r="E293" s="107">
        <v>292</v>
      </c>
      <c r="F293" s="112"/>
      <c r="G293" s="112"/>
      <c r="H293" s="114"/>
      <c r="I293" s="93"/>
      <c r="J293" s="94"/>
    </row>
    <row r="294" spans="1:10" ht="15.5" x14ac:dyDescent="0.35">
      <c r="A294" s="112"/>
      <c r="B294" s="112"/>
      <c r="C294" s="112"/>
      <c r="D294" s="112"/>
      <c r="E294" s="107">
        <v>293</v>
      </c>
      <c r="F294" s="112"/>
      <c r="G294" s="112"/>
      <c r="H294" s="114"/>
      <c r="I294" s="93"/>
      <c r="J294" s="94"/>
    </row>
    <row r="295" spans="1:10" ht="15.5" x14ac:dyDescent="0.35">
      <c r="A295" s="112"/>
      <c r="B295" s="112"/>
      <c r="C295" s="112"/>
      <c r="D295" s="112"/>
      <c r="E295" s="107">
        <v>294</v>
      </c>
      <c r="F295" s="112"/>
      <c r="G295" s="112"/>
      <c r="H295" s="114"/>
      <c r="I295" s="93"/>
      <c r="J295" s="94"/>
    </row>
    <row r="296" spans="1:10" ht="15.5" x14ac:dyDescent="0.35">
      <c r="A296" s="112"/>
      <c r="B296" s="112"/>
      <c r="C296" s="112"/>
      <c r="D296" s="112"/>
      <c r="E296" s="107">
        <v>295</v>
      </c>
      <c r="F296" s="112"/>
      <c r="G296" s="112"/>
      <c r="H296" s="114"/>
      <c r="I296" s="93"/>
      <c r="J296" s="94"/>
    </row>
    <row r="297" spans="1:10" ht="15.5" x14ac:dyDescent="0.35">
      <c r="A297" s="112"/>
      <c r="B297" s="112"/>
      <c r="C297" s="112"/>
      <c r="D297" s="112"/>
      <c r="E297" s="107">
        <v>296</v>
      </c>
      <c r="F297" s="112"/>
      <c r="G297" s="112"/>
      <c r="H297" s="114"/>
      <c r="I297" s="93"/>
      <c r="J297" s="94"/>
    </row>
    <row r="298" spans="1:10" ht="15.5" x14ac:dyDescent="0.35">
      <c r="A298" s="112"/>
      <c r="B298" s="112"/>
      <c r="C298" s="112"/>
      <c r="D298" s="112"/>
      <c r="E298" s="107">
        <v>297</v>
      </c>
      <c r="F298" s="112"/>
      <c r="G298" s="112"/>
      <c r="H298" s="114"/>
      <c r="I298" s="93"/>
      <c r="J298" s="94"/>
    </row>
    <row r="299" spans="1:10" ht="15.5" x14ac:dyDescent="0.35">
      <c r="A299" s="112"/>
      <c r="B299" s="112"/>
      <c r="C299" s="112"/>
      <c r="D299" s="112"/>
      <c r="E299" s="107">
        <v>298</v>
      </c>
      <c r="F299" s="112"/>
      <c r="G299" s="112"/>
      <c r="H299" s="114"/>
      <c r="I299" s="93"/>
      <c r="J299" s="94"/>
    </row>
    <row r="300" spans="1:10" ht="15.5" x14ac:dyDescent="0.35">
      <c r="A300" s="112"/>
      <c r="B300" s="112"/>
      <c r="C300" s="112"/>
      <c r="D300" s="112"/>
      <c r="E300" s="107">
        <v>299</v>
      </c>
      <c r="F300" s="112"/>
      <c r="G300" s="112"/>
      <c r="H300" s="114"/>
      <c r="I300" s="93"/>
      <c r="J300" s="94"/>
    </row>
    <row r="301" spans="1:10" ht="15.5" x14ac:dyDescent="0.35">
      <c r="A301" s="112"/>
      <c r="B301" s="112"/>
      <c r="C301" s="112"/>
      <c r="D301" s="112"/>
      <c r="E301" s="107">
        <v>300</v>
      </c>
      <c r="F301" s="112"/>
      <c r="G301" s="112"/>
      <c r="H301" s="114"/>
      <c r="I301" s="93"/>
      <c r="J301" s="94"/>
    </row>
  </sheetData>
  <sortState xmlns:xlrd2="http://schemas.microsoft.com/office/spreadsheetml/2017/richdata2" ref="A2:J301">
    <sortCondition ref="E2:E301"/>
  </sortState>
  <dataValidations count="2">
    <dataValidation type="list" allowBlank="1" showInputMessage="1" showErrorMessage="1" sqref="C2:C301" xr:uid="{00000000-0002-0000-0500-000000000000}">
      <formula1>Incentives</formula1>
    </dataValidation>
    <dataValidation type="list" allowBlank="1" showInputMessage="1" showErrorMessage="1" sqref="A2:B301" xr:uid="{00000000-0002-0000-0500-000002000000}">
      <formula1>X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2"/>
  <sheetViews>
    <sheetView workbookViewId="0">
      <selection activeCell="J7" sqref="J7"/>
    </sheetView>
  </sheetViews>
  <sheetFormatPr defaultRowHeight="14.5" x14ac:dyDescent="0.35"/>
  <cols>
    <col min="1" max="1" width="8" customWidth="1"/>
    <col min="2" max="2" width="6.26953125" hidden="1" customWidth="1"/>
    <col min="3" max="3" width="7.1796875" hidden="1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23"/>
      <c r="B1" s="123" t="s">
        <v>122</v>
      </c>
      <c r="C1" s="123" t="s">
        <v>116</v>
      </c>
      <c r="D1" s="123" t="s">
        <v>99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126</v>
      </c>
      <c r="J1" s="123" t="s">
        <v>127</v>
      </c>
    </row>
    <row r="2" spans="1:10" ht="15.5" x14ac:dyDescent="0.35">
      <c r="A2" s="112" t="s">
        <v>143</v>
      </c>
      <c r="B2" s="112"/>
      <c r="C2" s="112"/>
      <c r="D2" s="112"/>
      <c r="E2" s="107">
        <v>1</v>
      </c>
      <c r="F2" s="112" t="s">
        <v>170</v>
      </c>
      <c r="G2" s="112" t="s">
        <v>397</v>
      </c>
      <c r="H2" s="114">
        <v>16.224</v>
      </c>
      <c r="I2" s="93" t="s">
        <v>625</v>
      </c>
      <c r="J2" s="94">
        <v>482</v>
      </c>
    </row>
    <row r="3" spans="1:10" ht="15.5" x14ac:dyDescent="0.35">
      <c r="A3" s="112"/>
      <c r="B3" s="112"/>
      <c r="C3" s="112"/>
      <c r="D3" s="112"/>
      <c r="E3" s="107">
        <v>2</v>
      </c>
      <c r="F3" s="112" t="s">
        <v>375</v>
      </c>
      <c r="G3" s="112" t="s">
        <v>380</v>
      </c>
      <c r="H3" s="114">
        <v>16.382000000000001</v>
      </c>
      <c r="I3" s="93" t="s">
        <v>626</v>
      </c>
      <c r="J3" s="94">
        <v>322</v>
      </c>
    </row>
    <row r="4" spans="1:10" ht="15.5" x14ac:dyDescent="0.35">
      <c r="A4" s="112"/>
      <c r="B4" s="112"/>
      <c r="C4" s="112"/>
      <c r="D4" s="112"/>
      <c r="E4" s="107">
        <v>3</v>
      </c>
      <c r="F4" s="112" t="s">
        <v>155</v>
      </c>
      <c r="G4" s="112" t="s">
        <v>386</v>
      </c>
      <c r="H4" s="114">
        <v>16.442</v>
      </c>
      <c r="I4" s="93"/>
      <c r="J4" s="94"/>
    </row>
    <row r="5" spans="1:10" ht="15.5" x14ac:dyDescent="0.35">
      <c r="A5" s="112"/>
      <c r="B5" s="112"/>
      <c r="C5" s="112"/>
      <c r="D5" s="112"/>
      <c r="E5" s="107">
        <v>4</v>
      </c>
      <c r="F5" s="112" t="s">
        <v>402</v>
      </c>
      <c r="G5" s="112" t="s">
        <v>404</v>
      </c>
      <c r="H5" s="114">
        <v>16.454000000000001</v>
      </c>
      <c r="I5" s="93"/>
      <c r="J5" s="94"/>
    </row>
    <row r="6" spans="1:10" ht="15.5" x14ac:dyDescent="0.35">
      <c r="A6" s="112"/>
      <c r="B6" s="112"/>
      <c r="C6" s="112"/>
      <c r="D6" s="112"/>
      <c r="E6" s="107">
        <v>5</v>
      </c>
      <c r="F6" s="112" t="s">
        <v>586</v>
      </c>
      <c r="G6" s="112" t="s">
        <v>587</v>
      </c>
      <c r="H6" s="114">
        <v>16.547000000000001</v>
      </c>
      <c r="I6" s="93"/>
      <c r="J6" s="94"/>
    </row>
    <row r="7" spans="1:10" ht="15.5" x14ac:dyDescent="0.35">
      <c r="A7" s="112"/>
      <c r="B7" s="112"/>
      <c r="C7" s="112"/>
      <c r="D7" s="112"/>
      <c r="E7" s="107">
        <v>6</v>
      </c>
      <c r="F7" s="112" t="s">
        <v>546</v>
      </c>
      <c r="G7" s="112" t="s">
        <v>547</v>
      </c>
      <c r="H7" s="114">
        <v>16.727</v>
      </c>
      <c r="I7" s="93"/>
      <c r="J7" s="94"/>
    </row>
    <row r="8" spans="1:10" ht="15.5" x14ac:dyDescent="0.35">
      <c r="A8" s="112"/>
      <c r="B8" s="112"/>
      <c r="C8" s="112"/>
      <c r="D8" s="112"/>
      <c r="E8" s="107">
        <v>7</v>
      </c>
      <c r="F8" s="112" t="s">
        <v>402</v>
      </c>
      <c r="G8" s="112" t="s">
        <v>405</v>
      </c>
      <c r="H8" s="114">
        <v>16.844999999999999</v>
      </c>
      <c r="I8" s="93"/>
      <c r="J8" s="94"/>
    </row>
    <row r="9" spans="1:10" ht="15.5" x14ac:dyDescent="0.35">
      <c r="A9" s="112"/>
      <c r="B9" s="112"/>
      <c r="C9" s="112"/>
      <c r="D9" s="112"/>
      <c r="E9" s="107">
        <v>8</v>
      </c>
      <c r="F9" s="112" t="s">
        <v>484</v>
      </c>
      <c r="G9" s="112" t="s">
        <v>485</v>
      </c>
      <c r="H9" s="114">
        <v>16.969000000000001</v>
      </c>
      <c r="I9" s="93"/>
      <c r="J9" s="94"/>
    </row>
    <row r="10" spans="1:10" ht="15.5" x14ac:dyDescent="0.35">
      <c r="A10" s="112"/>
      <c r="B10" s="112"/>
      <c r="C10" s="112"/>
      <c r="D10" s="112"/>
      <c r="E10" s="107">
        <v>9</v>
      </c>
      <c r="F10" s="112" t="s">
        <v>186</v>
      </c>
      <c r="G10" s="112" t="s">
        <v>370</v>
      </c>
      <c r="H10" s="114">
        <v>17.094999999999999</v>
      </c>
      <c r="I10" s="93"/>
      <c r="J10" s="94"/>
    </row>
    <row r="11" spans="1:10" ht="15.5" x14ac:dyDescent="0.35">
      <c r="A11" s="112"/>
      <c r="B11" s="112"/>
      <c r="C11" s="112"/>
      <c r="D11" s="112"/>
      <c r="E11" s="107">
        <v>10</v>
      </c>
      <c r="F11" s="112" t="s">
        <v>463</v>
      </c>
      <c r="G11" s="112" t="s">
        <v>464</v>
      </c>
      <c r="H11" s="114">
        <v>17.213999999999999</v>
      </c>
      <c r="I11" s="93"/>
      <c r="J11" s="94"/>
    </row>
    <row r="12" spans="1:10" ht="15.5" x14ac:dyDescent="0.35">
      <c r="A12" s="112"/>
      <c r="B12" s="112"/>
      <c r="C12" s="112"/>
      <c r="D12" s="112"/>
      <c r="E12" s="107">
        <v>11</v>
      </c>
      <c r="F12" s="112" t="s">
        <v>414</v>
      </c>
      <c r="G12" s="112" t="s">
        <v>513</v>
      </c>
      <c r="H12" s="114">
        <v>17.323</v>
      </c>
      <c r="I12" s="93" t="s">
        <v>630</v>
      </c>
      <c r="J12" s="94">
        <v>322</v>
      </c>
    </row>
    <row r="13" spans="1:10" ht="15.5" x14ac:dyDescent="0.35">
      <c r="A13" s="112"/>
      <c r="B13" s="112"/>
      <c r="C13" s="112"/>
      <c r="D13" s="112"/>
      <c r="E13" s="107">
        <v>12</v>
      </c>
      <c r="F13" s="112" t="s">
        <v>329</v>
      </c>
      <c r="G13" s="112" t="s">
        <v>330</v>
      </c>
      <c r="H13" s="114">
        <v>18.146999999999998</v>
      </c>
      <c r="I13" s="93" t="s">
        <v>631</v>
      </c>
      <c r="J13" s="94">
        <v>214</v>
      </c>
    </row>
    <row r="14" spans="1:10" ht="15.5" x14ac:dyDescent="0.35">
      <c r="A14" s="112"/>
      <c r="B14" s="112"/>
      <c r="C14" s="112"/>
      <c r="D14" s="112"/>
      <c r="E14" s="107">
        <v>13</v>
      </c>
      <c r="F14" s="112" t="s">
        <v>414</v>
      </c>
      <c r="G14" s="112" t="s">
        <v>415</v>
      </c>
      <c r="H14" s="114" t="s">
        <v>545</v>
      </c>
      <c r="I14" s="93"/>
      <c r="J14" s="94"/>
    </row>
    <row r="15" spans="1:10" ht="15.5" x14ac:dyDescent="0.35">
      <c r="A15" s="112"/>
      <c r="B15" s="112"/>
      <c r="C15" s="112"/>
      <c r="D15" s="112"/>
      <c r="E15" s="107">
        <v>14</v>
      </c>
      <c r="F15" s="112" t="s">
        <v>488</v>
      </c>
      <c r="G15" s="112" t="s">
        <v>490</v>
      </c>
      <c r="H15" s="114" t="s">
        <v>616</v>
      </c>
      <c r="I15" s="93"/>
      <c r="J15" s="94"/>
    </row>
    <row r="16" spans="1:10" ht="15.5" x14ac:dyDescent="0.35">
      <c r="A16" s="112"/>
      <c r="B16" s="112"/>
      <c r="C16" s="112"/>
      <c r="D16" s="112"/>
      <c r="E16" s="107">
        <v>15</v>
      </c>
      <c r="F16" s="112"/>
      <c r="G16" s="112"/>
      <c r="H16" s="114"/>
      <c r="I16" s="93"/>
      <c r="J16" s="94"/>
    </row>
    <row r="17" spans="1:10" ht="15.5" x14ac:dyDescent="0.35">
      <c r="A17" s="112"/>
      <c r="B17" s="112"/>
      <c r="C17" s="112"/>
      <c r="D17" s="112"/>
      <c r="E17" s="107">
        <v>16</v>
      </c>
      <c r="F17" s="112"/>
      <c r="G17" s="112"/>
      <c r="H17" s="114"/>
      <c r="I17" s="93"/>
      <c r="J17" s="94"/>
    </row>
    <row r="18" spans="1:10" ht="15.5" x14ac:dyDescent="0.35">
      <c r="A18" s="112"/>
      <c r="B18" s="112"/>
      <c r="C18" s="112"/>
      <c r="D18" s="112"/>
      <c r="E18" s="107">
        <v>17</v>
      </c>
      <c r="F18" s="112"/>
      <c r="G18" s="112"/>
      <c r="H18" s="114"/>
      <c r="I18" s="93"/>
      <c r="J18" s="94"/>
    </row>
    <row r="19" spans="1:10" ht="15.5" x14ac:dyDescent="0.35">
      <c r="A19" s="112"/>
      <c r="B19" s="112"/>
      <c r="C19" s="112"/>
      <c r="D19" s="112"/>
      <c r="E19" s="107">
        <v>18</v>
      </c>
      <c r="F19" s="112"/>
      <c r="G19" s="112"/>
      <c r="H19" s="114"/>
      <c r="I19" s="93"/>
      <c r="J19" s="94"/>
    </row>
    <row r="20" spans="1:10" ht="15.5" x14ac:dyDescent="0.35">
      <c r="A20" s="112"/>
      <c r="B20" s="112"/>
      <c r="C20" s="112"/>
      <c r="D20" s="112"/>
      <c r="E20" s="107">
        <v>19</v>
      </c>
      <c r="F20" s="112"/>
      <c r="G20" s="112"/>
      <c r="H20" s="114"/>
      <c r="I20" s="93"/>
      <c r="J20" s="94"/>
    </row>
    <row r="21" spans="1:10" ht="15.5" x14ac:dyDescent="0.35">
      <c r="A21" s="112"/>
      <c r="B21" s="112"/>
      <c r="C21" s="112"/>
      <c r="D21" s="112"/>
      <c r="E21" s="107">
        <v>20</v>
      </c>
      <c r="F21" s="112"/>
      <c r="G21" s="112"/>
      <c r="H21" s="114"/>
      <c r="I21" s="93"/>
      <c r="J21" s="94"/>
    </row>
    <row r="22" spans="1:10" ht="15.5" x14ac:dyDescent="0.35">
      <c r="A22" s="112"/>
      <c r="B22" s="112"/>
      <c r="C22" s="112"/>
      <c r="D22" s="112"/>
      <c r="E22" s="107">
        <v>21</v>
      </c>
      <c r="F22" s="112"/>
      <c r="G22" s="112"/>
      <c r="H22" s="114"/>
      <c r="I22" s="93"/>
      <c r="J22" s="94"/>
    </row>
    <row r="23" spans="1:10" ht="15.5" x14ac:dyDescent="0.35">
      <c r="A23" s="112"/>
      <c r="B23" s="112"/>
      <c r="C23" s="112"/>
      <c r="D23" s="112"/>
      <c r="E23" s="107">
        <v>22</v>
      </c>
      <c r="F23" s="112"/>
      <c r="G23" s="112"/>
      <c r="H23" s="114"/>
      <c r="I23" s="93"/>
      <c r="J23" s="94"/>
    </row>
    <row r="24" spans="1:10" ht="15.5" x14ac:dyDescent="0.35">
      <c r="A24" s="112"/>
      <c r="B24" s="112"/>
      <c r="C24" s="112"/>
      <c r="D24" s="112"/>
      <c r="E24" s="107">
        <v>23</v>
      </c>
      <c r="F24" s="112"/>
      <c r="G24" s="112"/>
      <c r="H24" s="114"/>
      <c r="I24" s="93"/>
      <c r="J24" s="94"/>
    </row>
    <row r="25" spans="1:10" ht="15.5" x14ac:dyDescent="0.35">
      <c r="A25" s="112"/>
      <c r="B25" s="112"/>
      <c r="C25" s="112"/>
      <c r="D25" s="112"/>
      <c r="E25" s="107">
        <v>24</v>
      </c>
      <c r="F25" s="112"/>
      <c r="G25" s="112"/>
      <c r="H25" s="114"/>
      <c r="I25" s="93"/>
      <c r="J25" s="94"/>
    </row>
    <row r="26" spans="1:10" ht="15.5" x14ac:dyDescent="0.35">
      <c r="A26" s="112"/>
      <c r="B26" s="112"/>
      <c r="C26" s="112"/>
      <c r="D26" s="112"/>
      <c r="E26" s="107">
        <v>25</v>
      </c>
      <c r="F26" s="112"/>
      <c r="G26" s="112"/>
      <c r="H26" s="114"/>
      <c r="I26" s="93"/>
      <c r="J26" s="94"/>
    </row>
    <row r="27" spans="1:10" ht="15.5" x14ac:dyDescent="0.35">
      <c r="A27" s="112"/>
      <c r="B27" s="112"/>
      <c r="C27" s="112"/>
      <c r="D27" s="112"/>
      <c r="E27" s="107">
        <v>25</v>
      </c>
      <c r="F27" s="112"/>
      <c r="G27" s="112"/>
      <c r="H27" s="114"/>
      <c r="I27" s="93"/>
      <c r="J27" s="94"/>
    </row>
    <row r="28" spans="1:10" ht="15.5" x14ac:dyDescent="0.35">
      <c r="A28" s="112"/>
      <c r="B28" s="112"/>
      <c r="C28" s="112"/>
      <c r="D28" s="112"/>
      <c r="E28" s="107">
        <v>26</v>
      </c>
      <c r="F28" s="112"/>
      <c r="G28" s="112"/>
      <c r="H28" s="114"/>
      <c r="I28" s="93"/>
      <c r="J28" s="94"/>
    </row>
    <row r="29" spans="1:10" ht="15.5" x14ac:dyDescent="0.35">
      <c r="A29" s="112"/>
      <c r="B29" s="112"/>
      <c r="C29" s="112"/>
      <c r="D29" s="112"/>
      <c r="E29" s="107">
        <v>27</v>
      </c>
      <c r="F29" s="112"/>
      <c r="G29" s="112"/>
      <c r="H29" s="114"/>
      <c r="I29" s="93"/>
      <c r="J29" s="94"/>
    </row>
    <row r="30" spans="1:10" ht="15.5" x14ac:dyDescent="0.35">
      <c r="A30" s="112"/>
      <c r="B30" s="112"/>
      <c r="C30" s="112"/>
      <c r="D30" s="112"/>
      <c r="E30" s="107">
        <v>28</v>
      </c>
      <c r="F30" s="112"/>
      <c r="G30" s="112"/>
      <c r="H30" s="114"/>
      <c r="I30" s="93"/>
      <c r="J30" s="94"/>
    </row>
    <row r="31" spans="1:10" ht="15.5" x14ac:dyDescent="0.35">
      <c r="A31" s="112"/>
      <c r="B31" s="112"/>
      <c r="C31" s="112"/>
      <c r="D31" s="112"/>
      <c r="E31" s="107">
        <v>29</v>
      </c>
      <c r="F31" s="112"/>
      <c r="G31" s="112"/>
      <c r="H31" s="114"/>
      <c r="I31" s="93"/>
      <c r="J31" s="94"/>
    </row>
    <row r="32" spans="1:10" ht="15.5" x14ac:dyDescent="0.35">
      <c r="A32" s="112"/>
      <c r="B32" s="112"/>
      <c r="C32" s="112"/>
      <c r="D32" s="112"/>
      <c r="E32" s="107">
        <v>30</v>
      </c>
      <c r="F32" s="112"/>
      <c r="G32" s="112"/>
      <c r="H32" s="114"/>
      <c r="I32" s="93"/>
      <c r="J32" s="94"/>
    </row>
    <row r="33" spans="1:10" ht="15.5" x14ac:dyDescent="0.35">
      <c r="A33" s="112"/>
      <c r="B33" s="112"/>
      <c r="C33" s="112"/>
      <c r="D33" s="112"/>
      <c r="E33" s="107">
        <v>31</v>
      </c>
      <c r="F33" s="112"/>
      <c r="G33" s="112"/>
      <c r="H33" s="114"/>
      <c r="I33" s="93"/>
      <c r="J33" s="94"/>
    </row>
    <row r="34" spans="1:10" ht="15.5" x14ac:dyDescent="0.35">
      <c r="A34" s="112"/>
      <c r="B34" s="112"/>
      <c r="C34" s="112"/>
      <c r="D34" s="112"/>
      <c r="E34" s="107">
        <v>32</v>
      </c>
      <c r="F34" s="112"/>
      <c r="G34" s="112"/>
      <c r="H34" s="114"/>
      <c r="I34" s="93"/>
      <c r="J34" s="94"/>
    </row>
    <row r="35" spans="1:10" ht="15.5" x14ac:dyDescent="0.35">
      <c r="A35" s="112"/>
      <c r="B35" s="112"/>
      <c r="C35" s="112"/>
      <c r="D35" s="112"/>
      <c r="E35" s="107">
        <v>33</v>
      </c>
      <c r="F35" s="112"/>
      <c r="G35" s="112"/>
      <c r="H35" s="114"/>
      <c r="I35" s="93"/>
      <c r="J35" s="94"/>
    </row>
    <row r="36" spans="1:10" ht="15.5" x14ac:dyDescent="0.35">
      <c r="A36" s="112"/>
      <c r="B36" s="112"/>
      <c r="C36" s="112"/>
      <c r="D36" s="112"/>
      <c r="E36" s="107">
        <v>34</v>
      </c>
      <c r="F36" s="112"/>
      <c r="G36" s="112"/>
      <c r="H36" s="114"/>
      <c r="I36" s="93"/>
      <c r="J36" s="94"/>
    </row>
    <row r="37" spans="1:10" ht="15.5" x14ac:dyDescent="0.35">
      <c r="A37" s="112"/>
      <c r="B37" s="112"/>
      <c r="C37" s="112"/>
      <c r="D37" s="112"/>
      <c r="E37" s="107">
        <v>35</v>
      </c>
      <c r="F37" s="112"/>
      <c r="G37" s="112"/>
      <c r="H37" s="114"/>
      <c r="I37" s="93"/>
      <c r="J37" s="94"/>
    </row>
    <row r="38" spans="1:10" ht="15.5" x14ac:dyDescent="0.35">
      <c r="A38" s="112"/>
      <c r="B38" s="112"/>
      <c r="C38" s="112"/>
      <c r="D38" s="112"/>
      <c r="E38" s="107">
        <v>36</v>
      </c>
      <c r="F38" s="112"/>
      <c r="G38" s="112"/>
      <c r="H38" s="114"/>
      <c r="I38" s="93"/>
      <c r="J38" s="94"/>
    </row>
    <row r="39" spans="1:10" ht="15.5" x14ac:dyDescent="0.35">
      <c r="A39" s="112"/>
      <c r="B39" s="112"/>
      <c r="C39" s="112"/>
      <c r="D39" s="112"/>
      <c r="E39" s="107">
        <v>37</v>
      </c>
      <c r="F39" s="112"/>
      <c r="G39" s="112"/>
      <c r="H39" s="114"/>
      <c r="I39" s="93"/>
      <c r="J39" s="94"/>
    </row>
    <row r="40" spans="1:10" ht="15.5" x14ac:dyDescent="0.35">
      <c r="A40" s="112"/>
      <c r="B40" s="112"/>
      <c r="C40" s="112"/>
      <c r="D40" s="112"/>
      <c r="E40" s="107">
        <v>38</v>
      </c>
      <c r="F40" s="112"/>
      <c r="G40" s="112"/>
      <c r="H40" s="114"/>
      <c r="I40" s="93"/>
      <c r="J40" s="94"/>
    </row>
    <row r="41" spans="1:10" ht="15.5" x14ac:dyDescent="0.35">
      <c r="A41" s="112"/>
      <c r="B41" s="112"/>
      <c r="C41" s="112"/>
      <c r="D41" s="112"/>
      <c r="E41" s="107">
        <v>39</v>
      </c>
      <c r="F41" s="112"/>
      <c r="G41" s="112"/>
      <c r="H41" s="114"/>
      <c r="I41" s="93"/>
      <c r="J41" s="94"/>
    </row>
    <row r="42" spans="1:10" ht="15.5" x14ac:dyDescent="0.35">
      <c r="A42" s="112"/>
      <c r="B42" s="112"/>
      <c r="C42" s="112"/>
      <c r="D42" s="112"/>
      <c r="E42" s="107">
        <v>40</v>
      </c>
      <c r="F42" s="112"/>
      <c r="G42" s="112"/>
      <c r="H42" s="114"/>
      <c r="I42" s="93"/>
      <c r="J42" s="94"/>
    </row>
    <row r="43" spans="1:10" ht="15.5" x14ac:dyDescent="0.35">
      <c r="A43" s="112"/>
      <c r="B43" s="112"/>
      <c r="C43" s="112"/>
      <c r="D43" s="112"/>
      <c r="E43" s="107">
        <v>41</v>
      </c>
      <c r="F43" s="112"/>
      <c r="G43" s="112"/>
      <c r="H43" s="114"/>
      <c r="I43" s="93"/>
      <c r="J43" s="94"/>
    </row>
    <row r="44" spans="1:10" ht="15.5" x14ac:dyDescent="0.35">
      <c r="A44" s="112"/>
      <c r="B44" s="112"/>
      <c r="C44" s="112"/>
      <c r="D44" s="112"/>
      <c r="E44" s="107">
        <v>42</v>
      </c>
      <c r="F44" s="112"/>
      <c r="G44" s="112"/>
      <c r="H44" s="114"/>
      <c r="I44" s="93"/>
      <c r="J44" s="94"/>
    </row>
    <row r="45" spans="1:10" ht="15.5" x14ac:dyDescent="0.35">
      <c r="A45" s="112"/>
      <c r="B45" s="112"/>
      <c r="C45" s="112"/>
      <c r="D45" s="112"/>
      <c r="E45" s="107">
        <v>43</v>
      </c>
      <c r="F45" s="112"/>
      <c r="G45" s="112"/>
      <c r="H45" s="114"/>
      <c r="I45" s="93"/>
      <c r="J45" s="94"/>
    </row>
    <row r="46" spans="1:10" ht="15.5" x14ac:dyDescent="0.35">
      <c r="A46" s="112"/>
      <c r="B46" s="112"/>
      <c r="C46" s="112"/>
      <c r="D46" s="112"/>
      <c r="E46" s="107">
        <v>44</v>
      </c>
      <c r="F46" s="112"/>
      <c r="G46" s="112"/>
      <c r="H46" s="114"/>
      <c r="I46" s="93"/>
      <c r="J46" s="94"/>
    </row>
    <row r="47" spans="1:10" ht="15.5" x14ac:dyDescent="0.35">
      <c r="A47" s="112"/>
      <c r="B47" s="112"/>
      <c r="C47" s="112"/>
      <c r="D47" s="112"/>
      <c r="E47" s="107">
        <v>45</v>
      </c>
      <c r="F47" s="112"/>
      <c r="G47" s="112"/>
      <c r="H47" s="114"/>
      <c r="I47" s="93"/>
      <c r="J47" s="94"/>
    </row>
    <row r="48" spans="1:10" ht="15.5" x14ac:dyDescent="0.35">
      <c r="A48" s="112"/>
      <c r="B48" s="112"/>
      <c r="C48" s="112"/>
      <c r="D48" s="112"/>
      <c r="E48" s="107">
        <v>46</v>
      </c>
      <c r="F48" s="112"/>
      <c r="G48" s="112"/>
      <c r="H48" s="114"/>
      <c r="I48" s="93"/>
      <c r="J48" s="94"/>
    </row>
    <row r="49" spans="1:10" ht="15.5" x14ac:dyDescent="0.35">
      <c r="A49" s="112"/>
      <c r="B49" s="112"/>
      <c r="C49" s="112"/>
      <c r="D49" s="112"/>
      <c r="E49" s="107">
        <v>47</v>
      </c>
      <c r="F49" s="112"/>
      <c r="G49" s="112"/>
      <c r="H49" s="114"/>
      <c r="I49" s="93"/>
      <c r="J49" s="94"/>
    </row>
    <row r="50" spans="1:10" ht="15.5" x14ac:dyDescent="0.35">
      <c r="A50" s="112"/>
      <c r="B50" s="112"/>
      <c r="C50" s="112"/>
      <c r="D50" s="112"/>
      <c r="E50" s="107">
        <v>48</v>
      </c>
      <c r="F50" s="112"/>
      <c r="G50" s="112"/>
      <c r="H50" s="114"/>
      <c r="I50" s="93"/>
      <c r="J50" s="94"/>
    </row>
    <row r="51" spans="1:10" ht="15.5" x14ac:dyDescent="0.35">
      <c r="A51" s="112"/>
      <c r="B51" s="112"/>
      <c r="C51" s="112"/>
      <c r="D51" s="112"/>
      <c r="E51" s="107">
        <v>49</v>
      </c>
      <c r="F51" s="112"/>
      <c r="G51" s="112"/>
      <c r="H51" s="114"/>
      <c r="I51" s="93"/>
      <c r="J51" s="94"/>
    </row>
    <row r="52" spans="1:10" ht="15.5" x14ac:dyDescent="0.35">
      <c r="A52" s="112"/>
      <c r="B52" s="112"/>
      <c r="C52" s="112"/>
      <c r="D52" s="112"/>
      <c r="E52" s="107">
        <v>50</v>
      </c>
      <c r="F52" s="112"/>
      <c r="G52" s="112"/>
      <c r="H52" s="114"/>
      <c r="I52" s="93"/>
      <c r="J52" s="94"/>
    </row>
    <row r="53" spans="1:10" ht="15.5" x14ac:dyDescent="0.35">
      <c r="A53" s="112"/>
      <c r="B53" s="112"/>
      <c r="C53" s="112"/>
      <c r="D53" s="112"/>
      <c r="E53" s="107">
        <v>51</v>
      </c>
      <c r="F53" s="112"/>
      <c r="G53" s="112"/>
      <c r="H53" s="114"/>
      <c r="I53" s="93"/>
      <c r="J53" s="94"/>
    </row>
    <row r="54" spans="1:10" ht="15.5" x14ac:dyDescent="0.35">
      <c r="A54" s="112"/>
      <c r="B54" s="112"/>
      <c r="C54" s="112"/>
      <c r="D54" s="112"/>
      <c r="E54" s="107">
        <v>52</v>
      </c>
      <c r="F54" s="112"/>
      <c r="G54" s="112"/>
      <c r="H54" s="114"/>
      <c r="I54" s="93"/>
      <c r="J54" s="94"/>
    </row>
    <row r="55" spans="1:10" ht="15.5" x14ac:dyDescent="0.35">
      <c r="A55" s="112"/>
      <c r="B55" s="112"/>
      <c r="C55" s="112"/>
      <c r="D55" s="112"/>
      <c r="E55" s="107">
        <v>53</v>
      </c>
      <c r="F55" s="112"/>
      <c r="G55" s="112"/>
      <c r="H55" s="114"/>
      <c r="I55" s="93"/>
      <c r="J55" s="94"/>
    </row>
    <row r="56" spans="1:10" ht="15.5" x14ac:dyDescent="0.35">
      <c r="A56" s="112"/>
      <c r="B56" s="112"/>
      <c r="C56" s="112"/>
      <c r="D56" s="112"/>
      <c r="E56" s="107">
        <v>54</v>
      </c>
      <c r="F56" s="112"/>
      <c r="G56" s="112"/>
      <c r="H56" s="114"/>
      <c r="I56" s="93"/>
      <c r="J56" s="94"/>
    </row>
    <row r="57" spans="1:10" ht="15.5" x14ac:dyDescent="0.35">
      <c r="A57" s="112"/>
      <c r="B57" s="112"/>
      <c r="C57" s="112"/>
      <c r="D57" s="112"/>
      <c r="E57" s="107">
        <v>55</v>
      </c>
      <c r="F57" s="112"/>
      <c r="G57" s="112"/>
      <c r="H57" s="114"/>
      <c r="I57" s="93"/>
      <c r="J57" s="94"/>
    </row>
    <row r="58" spans="1:10" ht="15.5" x14ac:dyDescent="0.35">
      <c r="A58" s="112"/>
      <c r="B58" s="112"/>
      <c r="C58" s="112"/>
      <c r="D58" s="112"/>
      <c r="E58" s="107">
        <v>56</v>
      </c>
      <c r="F58" s="112"/>
      <c r="G58" s="112"/>
      <c r="H58" s="114"/>
      <c r="I58" s="93"/>
      <c r="J58" s="94"/>
    </row>
    <row r="59" spans="1:10" ht="15.5" x14ac:dyDescent="0.35">
      <c r="A59" s="112"/>
      <c r="B59" s="112"/>
      <c r="C59" s="112"/>
      <c r="D59" s="112"/>
      <c r="E59" s="107">
        <v>57</v>
      </c>
      <c r="F59" s="112"/>
      <c r="G59" s="112"/>
      <c r="H59" s="114"/>
      <c r="I59" s="93"/>
      <c r="J59" s="94"/>
    </row>
    <row r="60" spans="1:10" ht="15.5" x14ac:dyDescent="0.35">
      <c r="A60" s="112"/>
      <c r="B60" s="112"/>
      <c r="C60" s="112"/>
      <c r="D60" s="112"/>
      <c r="E60" s="107">
        <v>58</v>
      </c>
      <c r="F60" s="112"/>
      <c r="G60" s="112"/>
      <c r="H60" s="114"/>
      <c r="I60" s="93"/>
      <c r="J60" s="94"/>
    </row>
    <row r="61" spans="1:10" ht="15.5" x14ac:dyDescent="0.35">
      <c r="A61" s="112"/>
      <c r="B61" s="112"/>
      <c r="C61" s="112"/>
      <c r="D61" s="112"/>
      <c r="E61" s="107">
        <v>59</v>
      </c>
      <c r="F61" s="112"/>
      <c r="G61" s="112"/>
      <c r="H61" s="114"/>
      <c r="I61" s="93"/>
      <c r="J61" s="94"/>
    </row>
    <row r="62" spans="1:10" ht="15.5" x14ac:dyDescent="0.35">
      <c r="A62" s="112"/>
      <c r="B62" s="112"/>
      <c r="C62" s="112"/>
      <c r="D62" s="112"/>
      <c r="E62" s="107">
        <v>60</v>
      </c>
      <c r="F62" s="112"/>
      <c r="G62" s="112"/>
      <c r="H62" s="114"/>
      <c r="I62" s="93"/>
      <c r="J62" s="94"/>
    </row>
    <row r="63" spans="1:10" ht="15.5" x14ac:dyDescent="0.35">
      <c r="A63" s="112"/>
      <c r="B63" s="112"/>
      <c r="C63" s="112"/>
      <c r="D63" s="112"/>
      <c r="E63" s="107">
        <v>61</v>
      </c>
      <c r="F63" s="112"/>
      <c r="G63" s="112"/>
      <c r="H63" s="114"/>
      <c r="I63" s="93"/>
      <c r="J63" s="94"/>
    </row>
    <row r="64" spans="1:10" ht="15.5" x14ac:dyDescent="0.35">
      <c r="A64" s="112"/>
      <c r="B64" s="112"/>
      <c r="C64" s="112"/>
      <c r="D64" s="112"/>
      <c r="E64" s="107">
        <v>62</v>
      </c>
      <c r="F64" s="112"/>
      <c r="G64" s="112"/>
      <c r="H64" s="114"/>
      <c r="I64" s="93"/>
      <c r="J64" s="94"/>
    </row>
    <row r="65" spans="1:10" ht="15.5" x14ac:dyDescent="0.35">
      <c r="A65" s="112"/>
      <c r="B65" s="112"/>
      <c r="C65" s="112"/>
      <c r="D65" s="112"/>
      <c r="E65" s="107">
        <v>63</v>
      </c>
      <c r="F65" s="112"/>
      <c r="G65" s="112"/>
      <c r="H65" s="114"/>
      <c r="I65" s="93"/>
      <c r="J65" s="94"/>
    </row>
    <row r="66" spans="1:10" ht="15.5" x14ac:dyDescent="0.35">
      <c r="A66" s="112"/>
      <c r="B66" s="112"/>
      <c r="C66" s="112"/>
      <c r="D66" s="112"/>
      <c r="E66" s="107">
        <v>64</v>
      </c>
      <c r="F66" s="112"/>
      <c r="G66" s="112"/>
      <c r="H66" s="114"/>
      <c r="I66" s="93"/>
      <c r="J66" s="94"/>
    </row>
    <row r="67" spans="1:10" ht="15.5" x14ac:dyDescent="0.35">
      <c r="A67" s="112"/>
      <c r="B67" s="112"/>
      <c r="C67" s="112"/>
      <c r="D67" s="112"/>
      <c r="E67" s="107">
        <v>65</v>
      </c>
      <c r="F67" s="112"/>
      <c r="G67" s="112"/>
      <c r="H67" s="114"/>
      <c r="I67" s="93"/>
      <c r="J67" s="94"/>
    </row>
    <row r="68" spans="1:10" ht="15.5" x14ac:dyDescent="0.35">
      <c r="A68" s="112"/>
      <c r="B68" s="112"/>
      <c r="C68" s="112"/>
      <c r="D68" s="112"/>
      <c r="E68" s="107">
        <v>66</v>
      </c>
      <c r="F68" s="112"/>
      <c r="G68" s="112"/>
      <c r="H68" s="114"/>
      <c r="I68" s="93"/>
      <c r="J68" s="94"/>
    </row>
    <row r="69" spans="1:10" ht="15.5" x14ac:dyDescent="0.35">
      <c r="A69" s="112"/>
      <c r="B69" s="112"/>
      <c r="C69" s="112"/>
      <c r="D69" s="112"/>
      <c r="E69" s="107">
        <v>67</v>
      </c>
      <c r="F69" s="112"/>
      <c r="G69" s="112"/>
      <c r="H69" s="114"/>
      <c r="I69" s="93"/>
      <c r="J69" s="94"/>
    </row>
    <row r="70" spans="1:10" ht="15.5" x14ac:dyDescent="0.35">
      <c r="A70" s="112"/>
      <c r="B70" s="112"/>
      <c r="C70" s="112"/>
      <c r="D70" s="112"/>
      <c r="E70" s="107">
        <v>68</v>
      </c>
      <c r="F70" s="112"/>
      <c r="G70" s="112"/>
      <c r="H70" s="114"/>
      <c r="I70" s="93"/>
      <c r="J70" s="94"/>
    </row>
    <row r="71" spans="1:10" ht="15.5" x14ac:dyDescent="0.35">
      <c r="A71" s="112"/>
      <c r="B71" s="112"/>
      <c r="C71" s="112"/>
      <c r="D71" s="112"/>
      <c r="E71" s="107">
        <v>69</v>
      </c>
      <c r="F71" s="112"/>
      <c r="G71" s="112"/>
      <c r="H71" s="114"/>
      <c r="I71" s="93"/>
      <c r="J71" s="94"/>
    </row>
    <row r="72" spans="1:10" ht="15.5" x14ac:dyDescent="0.35">
      <c r="A72" s="112"/>
      <c r="B72" s="112"/>
      <c r="C72" s="112"/>
      <c r="D72" s="112"/>
      <c r="E72" s="107">
        <v>70</v>
      </c>
      <c r="F72" s="112"/>
      <c r="G72" s="112"/>
      <c r="H72" s="114"/>
      <c r="I72" s="93"/>
      <c r="J72" s="94"/>
    </row>
    <row r="73" spans="1:10" ht="15.5" x14ac:dyDescent="0.35">
      <c r="A73" s="112"/>
      <c r="B73" s="112"/>
      <c r="C73" s="112"/>
      <c r="D73" s="112"/>
      <c r="E73" s="107">
        <v>71</v>
      </c>
      <c r="F73" s="112"/>
      <c r="G73" s="112"/>
      <c r="H73" s="114"/>
      <c r="I73" s="93"/>
      <c r="J73" s="94"/>
    </row>
    <row r="74" spans="1:10" ht="15.5" x14ac:dyDescent="0.35">
      <c r="A74" s="112"/>
      <c r="B74" s="112"/>
      <c r="C74" s="112"/>
      <c r="D74" s="112"/>
      <c r="E74" s="107">
        <v>72</v>
      </c>
      <c r="F74" s="112"/>
      <c r="G74" s="112"/>
      <c r="H74" s="114"/>
      <c r="I74" s="93"/>
      <c r="J74" s="94"/>
    </row>
    <row r="75" spans="1:10" ht="15.5" x14ac:dyDescent="0.35">
      <c r="A75" s="112"/>
      <c r="B75" s="112"/>
      <c r="C75" s="112"/>
      <c r="D75" s="112"/>
      <c r="E75" s="107">
        <v>73</v>
      </c>
      <c r="F75" s="112"/>
      <c r="G75" s="112"/>
      <c r="H75" s="114"/>
      <c r="I75" s="93"/>
      <c r="J75" s="94"/>
    </row>
    <row r="76" spans="1:10" ht="15.5" x14ac:dyDescent="0.35">
      <c r="A76" s="112"/>
      <c r="B76" s="112"/>
      <c r="C76" s="112"/>
      <c r="D76" s="112"/>
      <c r="E76" s="107">
        <v>74</v>
      </c>
      <c r="F76" s="112"/>
      <c r="G76" s="112"/>
      <c r="H76" s="114"/>
      <c r="I76" s="93"/>
      <c r="J76" s="94"/>
    </row>
    <row r="77" spans="1:10" ht="15.5" x14ac:dyDescent="0.35">
      <c r="A77" s="112"/>
      <c r="B77" s="112"/>
      <c r="C77" s="112"/>
      <c r="D77" s="112"/>
      <c r="E77" s="107">
        <v>75</v>
      </c>
      <c r="F77" s="112"/>
      <c r="G77" s="112"/>
      <c r="H77" s="114"/>
      <c r="I77" s="93"/>
      <c r="J77" s="94"/>
    </row>
    <row r="78" spans="1:10" ht="15.5" x14ac:dyDescent="0.35">
      <c r="A78" s="112"/>
      <c r="B78" s="112"/>
      <c r="C78" s="112"/>
      <c r="D78" s="112"/>
      <c r="E78" s="107">
        <v>76</v>
      </c>
      <c r="F78" s="112"/>
      <c r="G78" s="112"/>
      <c r="H78" s="114"/>
      <c r="I78" s="93"/>
      <c r="J78" s="94"/>
    </row>
    <row r="79" spans="1:10" ht="15.5" x14ac:dyDescent="0.35">
      <c r="A79" s="112"/>
      <c r="B79" s="112"/>
      <c r="C79" s="112"/>
      <c r="D79" s="112"/>
      <c r="E79" s="107">
        <v>77</v>
      </c>
      <c r="F79" s="112"/>
      <c r="G79" s="112"/>
      <c r="H79" s="114"/>
      <c r="I79" s="93"/>
      <c r="J79" s="94"/>
    </row>
    <row r="80" spans="1:10" ht="15.5" x14ac:dyDescent="0.35">
      <c r="A80" s="112"/>
      <c r="B80" s="112"/>
      <c r="C80" s="112"/>
      <c r="D80" s="112"/>
      <c r="E80" s="107">
        <v>78</v>
      </c>
      <c r="F80" s="112"/>
      <c r="G80" s="112"/>
      <c r="H80" s="114"/>
      <c r="I80" s="93"/>
      <c r="J80" s="94"/>
    </row>
    <row r="81" spans="1:10" ht="15.5" x14ac:dyDescent="0.35">
      <c r="A81" s="112"/>
      <c r="B81" s="112"/>
      <c r="C81" s="112"/>
      <c r="D81" s="112"/>
      <c r="E81" s="107">
        <v>79</v>
      </c>
      <c r="F81" s="112"/>
      <c r="G81" s="112"/>
      <c r="H81" s="114"/>
      <c r="I81" s="93"/>
      <c r="J81" s="94"/>
    </row>
    <row r="82" spans="1:10" ht="15.5" x14ac:dyDescent="0.35">
      <c r="A82" s="112"/>
      <c r="B82" s="112"/>
      <c r="C82" s="112"/>
      <c r="D82" s="112"/>
      <c r="E82" s="107">
        <v>80</v>
      </c>
      <c r="F82" s="112"/>
      <c r="G82" s="112"/>
      <c r="H82" s="114"/>
      <c r="I82" s="93"/>
      <c r="J82" s="94"/>
    </row>
    <row r="83" spans="1:10" ht="15.5" x14ac:dyDescent="0.35">
      <c r="A83" s="112"/>
      <c r="B83" s="112"/>
      <c r="C83" s="112"/>
      <c r="D83" s="112"/>
      <c r="E83" s="107">
        <v>81</v>
      </c>
      <c r="F83" s="112"/>
      <c r="G83" s="112"/>
      <c r="H83" s="114"/>
      <c r="I83" s="93"/>
      <c r="J83" s="94"/>
    </row>
    <row r="84" spans="1:10" ht="15.5" x14ac:dyDescent="0.35">
      <c r="A84" s="112"/>
      <c r="B84" s="112"/>
      <c r="C84" s="112"/>
      <c r="D84" s="112"/>
      <c r="E84" s="107">
        <v>82</v>
      </c>
      <c r="F84" s="112"/>
      <c r="G84" s="112"/>
      <c r="H84" s="114"/>
      <c r="I84" s="93"/>
      <c r="J84" s="94"/>
    </row>
    <row r="85" spans="1:10" ht="15.5" x14ac:dyDescent="0.35">
      <c r="A85" s="112"/>
      <c r="B85" s="112"/>
      <c r="C85" s="112"/>
      <c r="D85" s="112"/>
      <c r="E85" s="107">
        <v>83</v>
      </c>
      <c r="F85" s="112"/>
      <c r="G85" s="112"/>
      <c r="H85" s="114"/>
      <c r="I85" s="93"/>
      <c r="J85" s="94"/>
    </row>
    <row r="86" spans="1:10" ht="15.5" x14ac:dyDescent="0.35">
      <c r="A86" s="112"/>
      <c r="B86" s="112"/>
      <c r="C86" s="112"/>
      <c r="D86" s="112"/>
      <c r="E86" s="107">
        <v>84</v>
      </c>
      <c r="F86" s="112"/>
      <c r="G86" s="112"/>
      <c r="H86" s="114"/>
      <c r="I86" s="93"/>
      <c r="J86" s="94"/>
    </row>
    <row r="87" spans="1:10" ht="15.5" x14ac:dyDescent="0.35">
      <c r="A87" s="112"/>
      <c r="B87" s="112"/>
      <c r="C87" s="112"/>
      <c r="D87" s="112"/>
      <c r="E87" s="107">
        <v>85</v>
      </c>
      <c r="F87" s="112"/>
      <c r="G87" s="112"/>
      <c r="H87" s="114"/>
      <c r="I87" s="93"/>
      <c r="J87" s="94"/>
    </row>
    <row r="88" spans="1:10" ht="15.5" x14ac:dyDescent="0.35">
      <c r="A88" s="112"/>
      <c r="B88" s="112"/>
      <c r="C88" s="112"/>
      <c r="D88" s="112"/>
      <c r="E88" s="107">
        <v>86</v>
      </c>
      <c r="F88" s="112"/>
      <c r="G88" s="112"/>
      <c r="H88" s="114"/>
      <c r="I88" s="93"/>
      <c r="J88" s="94"/>
    </row>
    <row r="89" spans="1:10" ht="15.5" x14ac:dyDescent="0.35">
      <c r="A89" s="112"/>
      <c r="B89" s="112"/>
      <c r="C89" s="112"/>
      <c r="D89" s="112"/>
      <c r="E89" s="107">
        <v>87</v>
      </c>
      <c r="F89" s="112"/>
      <c r="G89" s="112"/>
      <c r="H89" s="114"/>
      <c r="I89" s="93"/>
      <c r="J89" s="94"/>
    </row>
    <row r="90" spans="1:10" ht="15.5" x14ac:dyDescent="0.35">
      <c r="A90" s="112"/>
      <c r="B90" s="112"/>
      <c r="C90" s="112"/>
      <c r="D90" s="112"/>
      <c r="E90" s="107">
        <v>88</v>
      </c>
      <c r="F90" s="112"/>
      <c r="G90" s="112"/>
      <c r="H90" s="114"/>
      <c r="I90" s="93"/>
      <c r="J90" s="94"/>
    </row>
    <row r="91" spans="1:10" ht="15.5" x14ac:dyDescent="0.35">
      <c r="A91" s="112"/>
      <c r="B91" s="112"/>
      <c r="C91" s="112"/>
      <c r="D91" s="112"/>
      <c r="E91" s="107">
        <v>89</v>
      </c>
      <c r="F91" s="112"/>
      <c r="G91" s="112"/>
      <c r="H91" s="114"/>
      <c r="I91" s="93"/>
      <c r="J91" s="94"/>
    </row>
    <row r="92" spans="1:10" ht="15.5" x14ac:dyDescent="0.35">
      <c r="A92" s="112"/>
      <c r="B92" s="112"/>
      <c r="C92" s="112"/>
      <c r="D92" s="112"/>
      <c r="E92" s="107">
        <v>90</v>
      </c>
      <c r="F92" s="112"/>
      <c r="G92" s="112"/>
      <c r="H92" s="114"/>
      <c r="I92" s="93"/>
      <c r="J92" s="94"/>
    </row>
    <row r="93" spans="1:10" ht="15.5" x14ac:dyDescent="0.35">
      <c r="A93" s="112"/>
      <c r="B93" s="112"/>
      <c r="C93" s="112"/>
      <c r="D93" s="112"/>
      <c r="E93" s="107">
        <v>91</v>
      </c>
      <c r="F93" s="112"/>
      <c r="G93" s="112"/>
      <c r="H93" s="114"/>
      <c r="I93" s="93"/>
      <c r="J93" s="94"/>
    </row>
    <row r="94" spans="1:10" ht="15.5" x14ac:dyDescent="0.35">
      <c r="A94" s="112"/>
      <c r="B94" s="112"/>
      <c r="C94" s="112"/>
      <c r="D94" s="112"/>
      <c r="E94" s="107">
        <v>92</v>
      </c>
      <c r="F94" s="112"/>
      <c r="G94" s="112"/>
      <c r="H94" s="114"/>
      <c r="I94" s="93"/>
      <c r="J94" s="94"/>
    </row>
    <row r="95" spans="1:10" ht="15.5" x14ac:dyDescent="0.35">
      <c r="A95" s="112"/>
      <c r="B95" s="112"/>
      <c r="C95" s="112"/>
      <c r="D95" s="112"/>
      <c r="E95" s="107">
        <v>93</v>
      </c>
      <c r="F95" s="112"/>
      <c r="G95" s="112"/>
      <c r="H95" s="114"/>
      <c r="I95" s="93"/>
      <c r="J95" s="94"/>
    </row>
    <row r="96" spans="1:10" ht="15.5" x14ac:dyDescent="0.35">
      <c r="A96" s="112"/>
      <c r="B96" s="112"/>
      <c r="C96" s="112"/>
      <c r="D96" s="112"/>
      <c r="E96" s="107">
        <v>94</v>
      </c>
      <c r="F96" s="112"/>
      <c r="G96" s="112"/>
      <c r="H96" s="114"/>
      <c r="I96" s="93"/>
      <c r="J96" s="94"/>
    </row>
    <row r="97" spans="1:10" ht="15.5" x14ac:dyDescent="0.35">
      <c r="A97" s="112"/>
      <c r="B97" s="112"/>
      <c r="C97" s="112"/>
      <c r="D97" s="112"/>
      <c r="E97" s="107">
        <v>95</v>
      </c>
      <c r="F97" s="112"/>
      <c r="G97" s="112"/>
      <c r="H97" s="114"/>
      <c r="I97" s="93"/>
      <c r="J97" s="94"/>
    </row>
    <row r="98" spans="1:10" ht="15.5" x14ac:dyDescent="0.35">
      <c r="A98" s="112"/>
      <c r="B98" s="112"/>
      <c r="C98" s="112"/>
      <c r="D98" s="112"/>
      <c r="E98" s="107">
        <v>96</v>
      </c>
      <c r="F98" s="112"/>
      <c r="G98" s="112"/>
      <c r="H98" s="114"/>
      <c r="I98" s="93"/>
      <c r="J98" s="94"/>
    </row>
    <row r="99" spans="1:10" ht="15.5" x14ac:dyDescent="0.35">
      <c r="A99" s="112"/>
      <c r="B99" s="112"/>
      <c r="C99" s="112"/>
      <c r="D99" s="112"/>
      <c r="E99" s="107">
        <v>97</v>
      </c>
      <c r="F99" s="112"/>
      <c r="G99" s="112"/>
      <c r="H99" s="114"/>
      <c r="I99" s="93"/>
      <c r="J99" s="94"/>
    </row>
    <row r="100" spans="1:10" ht="15.5" x14ac:dyDescent="0.35">
      <c r="A100" s="112"/>
      <c r="B100" s="112"/>
      <c r="C100" s="112"/>
      <c r="D100" s="112"/>
      <c r="E100" s="107">
        <v>98</v>
      </c>
      <c r="F100" s="112"/>
      <c r="G100" s="112"/>
      <c r="H100" s="114"/>
      <c r="I100" s="93"/>
      <c r="J100" s="94"/>
    </row>
    <row r="101" spans="1:10" ht="15.5" x14ac:dyDescent="0.35">
      <c r="A101" s="112"/>
      <c r="B101" s="112"/>
      <c r="C101" s="112"/>
      <c r="D101" s="112"/>
      <c r="E101" s="107">
        <v>99</v>
      </c>
      <c r="F101" s="112"/>
      <c r="G101" s="112"/>
      <c r="H101" s="114"/>
      <c r="I101" s="93"/>
      <c r="J101" s="94"/>
    </row>
    <row r="102" spans="1:10" ht="15.5" x14ac:dyDescent="0.35">
      <c r="A102" s="112"/>
      <c r="B102" s="112"/>
      <c r="C102" s="112"/>
      <c r="D102" s="112"/>
      <c r="E102" s="107">
        <v>100</v>
      </c>
      <c r="F102" s="112"/>
      <c r="G102" s="112"/>
      <c r="H102" s="114"/>
      <c r="I102" s="93"/>
      <c r="J102" s="94"/>
    </row>
    <row r="103" spans="1:10" ht="15.5" x14ac:dyDescent="0.35">
      <c r="A103" s="112"/>
      <c r="B103" s="112"/>
      <c r="C103" s="112"/>
      <c r="D103" s="112"/>
      <c r="E103" s="107">
        <v>101</v>
      </c>
      <c r="F103" s="112"/>
      <c r="G103" s="112"/>
      <c r="H103" s="114"/>
      <c r="I103" s="93"/>
      <c r="J103" s="94"/>
    </row>
    <row r="104" spans="1:10" ht="15.5" x14ac:dyDescent="0.35">
      <c r="A104" s="112"/>
      <c r="B104" s="112"/>
      <c r="C104" s="112"/>
      <c r="D104" s="112"/>
      <c r="E104" s="107">
        <v>102</v>
      </c>
      <c r="F104" s="112"/>
      <c r="G104" s="112"/>
      <c r="H104" s="114"/>
      <c r="I104" s="93"/>
      <c r="J104" s="94"/>
    </row>
    <row r="105" spans="1:10" ht="15.5" x14ac:dyDescent="0.35">
      <c r="A105" s="112"/>
      <c r="B105" s="112"/>
      <c r="C105" s="112"/>
      <c r="D105" s="112"/>
      <c r="E105" s="107">
        <v>103</v>
      </c>
      <c r="F105" s="112"/>
      <c r="G105" s="112"/>
      <c r="H105" s="114"/>
      <c r="I105" s="93"/>
      <c r="J105" s="94"/>
    </row>
    <row r="106" spans="1:10" ht="15.5" x14ac:dyDescent="0.35">
      <c r="A106" s="112"/>
      <c r="B106" s="112"/>
      <c r="C106" s="112"/>
      <c r="D106" s="112"/>
      <c r="E106" s="107">
        <v>104</v>
      </c>
      <c r="F106" s="112"/>
      <c r="G106" s="112"/>
      <c r="H106" s="114"/>
      <c r="I106" s="93"/>
      <c r="J106" s="94"/>
    </row>
    <row r="107" spans="1:10" ht="15.5" x14ac:dyDescent="0.35">
      <c r="A107" s="112"/>
      <c r="B107" s="112"/>
      <c r="C107" s="112"/>
      <c r="D107" s="112"/>
      <c r="E107" s="107">
        <v>105</v>
      </c>
      <c r="F107" s="112"/>
      <c r="G107" s="112"/>
      <c r="H107" s="114"/>
      <c r="I107" s="93"/>
      <c r="J107" s="94"/>
    </row>
    <row r="108" spans="1:10" ht="15.5" x14ac:dyDescent="0.35">
      <c r="A108" s="112"/>
      <c r="B108" s="112"/>
      <c r="C108" s="112"/>
      <c r="D108" s="112"/>
      <c r="E108" s="107">
        <v>106</v>
      </c>
      <c r="F108" s="112"/>
      <c r="G108" s="112"/>
      <c r="H108" s="114"/>
      <c r="I108" s="93"/>
      <c r="J108" s="94"/>
    </row>
    <row r="109" spans="1:10" ht="15.5" x14ac:dyDescent="0.35">
      <c r="A109" s="112"/>
      <c r="B109" s="112"/>
      <c r="C109" s="112"/>
      <c r="D109" s="112"/>
      <c r="E109" s="107">
        <v>107</v>
      </c>
      <c r="F109" s="112"/>
      <c r="G109" s="112"/>
      <c r="H109" s="114"/>
      <c r="I109" s="93"/>
      <c r="J109" s="94"/>
    </row>
    <row r="110" spans="1:10" ht="15.5" x14ac:dyDescent="0.35">
      <c r="A110" s="112"/>
      <c r="B110" s="112"/>
      <c r="C110" s="112"/>
      <c r="D110" s="112"/>
      <c r="E110" s="107">
        <v>108</v>
      </c>
      <c r="F110" s="112"/>
      <c r="G110" s="112"/>
      <c r="H110" s="114"/>
      <c r="I110" s="93"/>
      <c r="J110" s="94"/>
    </row>
    <row r="111" spans="1:10" ht="15.5" x14ac:dyDescent="0.35">
      <c r="A111" s="112"/>
      <c r="B111" s="112"/>
      <c r="C111" s="112"/>
      <c r="D111" s="112"/>
      <c r="E111" s="107">
        <v>109</v>
      </c>
      <c r="F111" s="112"/>
      <c r="G111" s="112"/>
      <c r="H111" s="114"/>
      <c r="I111" s="93"/>
      <c r="J111" s="94"/>
    </row>
    <row r="112" spans="1:10" ht="15.5" x14ac:dyDescent="0.35">
      <c r="A112" s="112"/>
      <c r="B112" s="112"/>
      <c r="C112" s="112"/>
      <c r="D112" s="112"/>
      <c r="E112" s="107">
        <v>110</v>
      </c>
      <c r="F112" s="112"/>
      <c r="G112" s="112"/>
      <c r="H112" s="114"/>
      <c r="I112" s="93"/>
      <c r="J112" s="94"/>
    </row>
    <row r="113" spans="1:10" ht="15.5" x14ac:dyDescent="0.35">
      <c r="A113" s="112"/>
      <c r="B113" s="112"/>
      <c r="C113" s="112"/>
      <c r="D113" s="112"/>
      <c r="E113" s="107">
        <v>111</v>
      </c>
      <c r="F113" s="112"/>
      <c r="G113" s="112"/>
      <c r="H113" s="114"/>
      <c r="I113" s="93"/>
      <c r="J113" s="94"/>
    </row>
    <row r="114" spans="1:10" ht="15.5" x14ac:dyDescent="0.35">
      <c r="A114" s="112"/>
      <c r="B114" s="112"/>
      <c r="C114" s="112"/>
      <c r="D114" s="112"/>
      <c r="E114" s="107">
        <v>112</v>
      </c>
      <c r="F114" s="112"/>
      <c r="G114" s="112"/>
      <c r="H114" s="114"/>
      <c r="I114" s="93"/>
      <c r="J114" s="94"/>
    </row>
    <row r="115" spans="1:10" ht="15.5" x14ac:dyDescent="0.35">
      <c r="A115" s="112"/>
      <c r="B115" s="112"/>
      <c r="C115" s="112"/>
      <c r="D115" s="112"/>
      <c r="E115" s="107">
        <v>113</v>
      </c>
      <c r="F115" s="112"/>
      <c r="G115" s="112"/>
      <c r="H115" s="114"/>
      <c r="I115" s="93"/>
      <c r="J115" s="94"/>
    </row>
    <row r="116" spans="1:10" ht="15.5" x14ac:dyDescent="0.35">
      <c r="A116" s="112"/>
      <c r="B116" s="112"/>
      <c r="C116" s="112"/>
      <c r="D116" s="112"/>
      <c r="E116" s="107">
        <v>114</v>
      </c>
      <c r="F116" s="112"/>
      <c r="G116" s="112"/>
      <c r="H116" s="114"/>
      <c r="I116" s="93"/>
      <c r="J116" s="94"/>
    </row>
    <row r="117" spans="1:10" ht="15.5" x14ac:dyDescent="0.35">
      <c r="A117" s="112"/>
      <c r="B117" s="112"/>
      <c r="C117" s="112"/>
      <c r="D117" s="112"/>
      <c r="E117" s="107">
        <v>115</v>
      </c>
      <c r="F117" s="112"/>
      <c r="G117" s="112"/>
      <c r="H117" s="114"/>
      <c r="I117" s="93"/>
      <c r="J117" s="94"/>
    </row>
    <row r="118" spans="1:10" ht="15.5" x14ac:dyDescent="0.35">
      <c r="A118" s="112"/>
      <c r="B118" s="112"/>
      <c r="C118" s="112"/>
      <c r="D118" s="112"/>
      <c r="E118" s="107">
        <v>116</v>
      </c>
      <c r="F118" s="112"/>
      <c r="G118" s="112"/>
      <c r="H118" s="114"/>
      <c r="I118" s="93"/>
      <c r="J118" s="94"/>
    </row>
    <row r="119" spans="1:10" ht="15.5" x14ac:dyDescent="0.35">
      <c r="A119" s="112"/>
      <c r="B119" s="112"/>
      <c r="C119" s="112"/>
      <c r="D119" s="112"/>
      <c r="E119" s="107">
        <v>117</v>
      </c>
      <c r="F119" s="112"/>
      <c r="G119" s="112"/>
      <c r="H119" s="114"/>
      <c r="I119" s="93"/>
      <c r="J119" s="94"/>
    </row>
    <row r="120" spans="1:10" ht="15.5" x14ac:dyDescent="0.35">
      <c r="A120" s="112"/>
      <c r="B120" s="112"/>
      <c r="C120" s="112"/>
      <c r="D120" s="112"/>
      <c r="E120" s="107">
        <v>118</v>
      </c>
      <c r="F120" s="112"/>
      <c r="G120" s="112"/>
      <c r="H120" s="114"/>
      <c r="I120" s="93"/>
      <c r="J120" s="94"/>
    </row>
    <row r="121" spans="1:10" ht="15.5" x14ac:dyDescent="0.35">
      <c r="A121" s="112"/>
      <c r="B121" s="112"/>
      <c r="C121" s="112"/>
      <c r="D121" s="112"/>
      <c r="E121" s="107">
        <v>119</v>
      </c>
      <c r="F121" s="112"/>
      <c r="G121" s="112"/>
      <c r="H121" s="114"/>
      <c r="I121" s="93"/>
      <c r="J121" s="94"/>
    </row>
    <row r="122" spans="1:10" ht="15.5" x14ac:dyDescent="0.35">
      <c r="A122" s="112"/>
      <c r="B122" s="112"/>
      <c r="C122" s="112"/>
      <c r="D122" s="112"/>
      <c r="E122" s="107">
        <v>120</v>
      </c>
      <c r="F122" s="112"/>
      <c r="G122" s="112"/>
      <c r="H122" s="114"/>
      <c r="I122" s="93"/>
      <c r="J122" s="94"/>
    </row>
    <row r="123" spans="1:10" ht="15.5" x14ac:dyDescent="0.35">
      <c r="A123" s="112"/>
      <c r="B123" s="112"/>
      <c r="C123" s="112"/>
      <c r="D123" s="112"/>
      <c r="E123" s="107">
        <v>121</v>
      </c>
      <c r="F123" s="112"/>
      <c r="G123" s="112"/>
      <c r="H123" s="114"/>
      <c r="I123" s="93"/>
      <c r="J123" s="94"/>
    </row>
    <row r="124" spans="1:10" ht="15.5" x14ac:dyDescent="0.35">
      <c r="A124" s="112"/>
      <c r="B124" s="112"/>
      <c r="C124" s="112"/>
      <c r="D124" s="112"/>
      <c r="E124" s="107">
        <v>122</v>
      </c>
      <c r="F124" s="112"/>
      <c r="G124" s="112"/>
      <c r="H124" s="114"/>
      <c r="I124" s="93"/>
      <c r="J124" s="94"/>
    </row>
    <row r="125" spans="1:10" ht="15.5" x14ac:dyDescent="0.35">
      <c r="A125" s="112"/>
      <c r="B125" s="112"/>
      <c r="C125" s="112"/>
      <c r="D125" s="112"/>
      <c r="E125" s="107">
        <v>123</v>
      </c>
      <c r="F125" s="112"/>
      <c r="G125" s="112"/>
      <c r="H125" s="114"/>
      <c r="I125" s="93"/>
      <c r="J125" s="94"/>
    </row>
    <row r="126" spans="1:10" ht="15.5" x14ac:dyDescent="0.35">
      <c r="A126" s="112"/>
      <c r="B126" s="112"/>
      <c r="C126" s="112"/>
      <c r="D126" s="112"/>
      <c r="E126" s="107">
        <v>124</v>
      </c>
      <c r="F126" s="112"/>
      <c r="G126" s="112"/>
      <c r="H126" s="114"/>
      <c r="I126" s="93"/>
      <c r="J126" s="94"/>
    </row>
    <row r="127" spans="1:10" ht="15.5" x14ac:dyDescent="0.35">
      <c r="A127" s="112"/>
      <c r="B127" s="112"/>
      <c r="C127" s="112"/>
      <c r="D127" s="112"/>
      <c r="E127" s="107">
        <v>125</v>
      </c>
      <c r="F127" s="112"/>
      <c r="G127" s="112"/>
      <c r="H127" s="114"/>
      <c r="I127" s="93"/>
      <c r="J127" s="94"/>
    </row>
    <row r="128" spans="1:10" ht="15.5" x14ac:dyDescent="0.35">
      <c r="A128" s="112"/>
      <c r="B128" s="112"/>
      <c r="C128" s="112"/>
      <c r="D128" s="112"/>
      <c r="E128" s="107">
        <v>126</v>
      </c>
      <c r="F128" s="112"/>
      <c r="G128" s="112"/>
      <c r="H128" s="114"/>
      <c r="I128" s="93"/>
      <c r="J128" s="94"/>
    </row>
    <row r="129" spans="1:10" ht="15.5" x14ac:dyDescent="0.35">
      <c r="A129" s="112"/>
      <c r="B129" s="112"/>
      <c r="C129" s="112"/>
      <c r="D129" s="112"/>
      <c r="E129" s="107">
        <v>127</v>
      </c>
      <c r="F129" s="112"/>
      <c r="G129" s="112"/>
      <c r="H129" s="114"/>
      <c r="I129" s="93"/>
      <c r="J129" s="94"/>
    </row>
    <row r="130" spans="1:10" ht="15.5" x14ac:dyDescent="0.35">
      <c r="A130" s="112"/>
      <c r="B130" s="112"/>
      <c r="C130" s="112"/>
      <c r="D130" s="112"/>
      <c r="E130" s="107">
        <v>128</v>
      </c>
      <c r="F130" s="112"/>
      <c r="G130" s="112"/>
      <c r="H130" s="114"/>
      <c r="I130" s="93"/>
      <c r="J130" s="94"/>
    </row>
    <row r="131" spans="1:10" ht="15.5" x14ac:dyDescent="0.35">
      <c r="A131" s="112"/>
      <c r="B131" s="112"/>
      <c r="C131" s="112"/>
      <c r="D131" s="112"/>
      <c r="E131" s="107">
        <v>129</v>
      </c>
      <c r="F131" s="112"/>
      <c r="G131" s="112"/>
      <c r="H131" s="114"/>
      <c r="I131" s="93"/>
      <c r="J131" s="94"/>
    </row>
    <row r="132" spans="1:10" ht="15.5" x14ac:dyDescent="0.35">
      <c r="A132" s="112"/>
      <c r="B132" s="112"/>
      <c r="C132" s="112"/>
      <c r="D132" s="112"/>
      <c r="E132" s="107">
        <v>130</v>
      </c>
      <c r="F132" s="112"/>
      <c r="G132" s="112"/>
      <c r="H132" s="114"/>
      <c r="I132" s="93"/>
      <c r="J132" s="94"/>
    </row>
    <row r="133" spans="1:10" ht="15.5" x14ac:dyDescent="0.35">
      <c r="A133" s="112"/>
      <c r="B133" s="112"/>
      <c r="C133" s="112"/>
      <c r="D133" s="112"/>
      <c r="E133" s="107">
        <v>131</v>
      </c>
      <c r="F133" s="112"/>
      <c r="G133" s="112"/>
      <c r="H133" s="114"/>
      <c r="I133" s="93"/>
      <c r="J133" s="94"/>
    </row>
    <row r="134" spans="1:10" ht="15.5" x14ac:dyDescent="0.35">
      <c r="A134" s="112"/>
      <c r="B134" s="112"/>
      <c r="C134" s="112"/>
      <c r="D134" s="112"/>
      <c r="E134" s="107">
        <v>132</v>
      </c>
      <c r="F134" s="112"/>
      <c r="G134" s="112"/>
      <c r="H134" s="114"/>
      <c r="I134" s="93"/>
      <c r="J134" s="94"/>
    </row>
    <row r="135" spans="1:10" ht="15.5" x14ac:dyDescent="0.35">
      <c r="A135" s="112"/>
      <c r="B135" s="112"/>
      <c r="C135" s="112"/>
      <c r="D135" s="112"/>
      <c r="E135" s="107">
        <v>133</v>
      </c>
      <c r="F135" s="112"/>
      <c r="G135" s="112"/>
      <c r="H135" s="114"/>
      <c r="I135" s="93"/>
      <c r="J135" s="94"/>
    </row>
    <row r="136" spans="1:10" ht="15.5" x14ac:dyDescent="0.35">
      <c r="A136" s="112"/>
      <c r="B136" s="112"/>
      <c r="C136" s="112"/>
      <c r="D136" s="112"/>
      <c r="E136" s="107">
        <v>134</v>
      </c>
      <c r="F136" s="112"/>
      <c r="G136" s="112"/>
      <c r="H136" s="114"/>
      <c r="I136" s="93"/>
      <c r="J136" s="94"/>
    </row>
    <row r="137" spans="1:10" ht="15.5" x14ac:dyDescent="0.35">
      <c r="A137" s="112"/>
      <c r="B137" s="112"/>
      <c r="C137" s="112"/>
      <c r="D137" s="112"/>
      <c r="E137" s="107">
        <v>135</v>
      </c>
      <c r="F137" s="112"/>
      <c r="G137" s="112"/>
      <c r="H137" s="114"/>
      <c r="I137" s="93"/>
      <c r="J137" s="94"/>
    </row>
    <row r="138" spans="1:10" ht="15.5" x14ac:dyDescent="0.35">
      <c r="A138" s="112"/>
      <c r="B138" s="112"/>
      <c r="C138" s="112"/>
      <c r="D138" s="112"/>
      <c r="E138" s="107">
        <v>136</v>
      </c>
      <c r="F138" s="112"/>
      <c r="G138" s="112"/>
      <c r="H138" s="114"/>
      <c r="I138" s="93"/>
      <c r="J138" s="94"/>
    </row>
    <row r="139" spans="1:10" ht="15.5" x14ac:dyDescent="0.35">
      <c r="A139" s="112"/>
      <c r="B139" s="112"/>
      <c r="C139" s="112"/>
      <c r="D139" s="112"/>
      <c r="E139" s="107">
        <v>137</v>
      </c>
      <c r="F139" s="112"/>
      <c r="G139" s="112"/>
      <c r="H139" s="114"/>
      <c r="I139" s="93"/>
      <c r="J139" s="94"/>
    </row>
    <row r="140" spans="1:10" ht="15.5" x14ac:dyDescent="0.35">
      <c r="A140" s="112"/>
      <c r="B140" s="112"/>
      <c r="C140" s="112"/>
      <c r="D140" s="112"/>
      <c r="E140" s="107">
        <v>138</v>
      </c>
      <c r="F140" s="112"/>
      <c r="G140" s="112"/>
      <c r="H140" s="114"/>
      <c r="I140" s="93"/>
      <c r="J140" s="94"/>
    </row>
    <row r="141" spans="1:10" ht="15.5" x14ac:dyDescent="0.35">
      <c r="A141" s="112"/>
      <c r="B141" s="112"/>
      <c r="C141" s="112"/>
      <c r="D141" s="112"/>
      <c r="E141" s="107">
        <v>139</v>
      </c>
      <c r="F141" s="112"/>
      <c r="G141" s="112"/>
      <c r="H141" s="114"/>
      <c r="I141" s="93"/>
      <c r="J141" s="94"/>
    </row>
    <row r="142" spans="1:10" ht="15.5" x14ac:dyDescent="0.35">
      <c r="A142" s="112"/>
      <c r="B142" s="112"/>
      <c r="C142" s="112"/>
      <c r="D142" s="112"/>
      <c r="E142" s="107">
        <v>140</v>
      </c>
      <c r="F142" s="112"/>
      <c r="G142" s="112"/>
      <c r="H142" s="114"/>
      <c r="I142" s="93"/>
      <c r="J142" s="94"/>
    </row>
    <row r="143" spans="1:10" ht="15.5" x14ac:dyDescent="0.35">
      <c r="A143" s="112"/>
      <c r="B143" s="112"/>
      <c r="C143" s="112"/>
      <c r="D143" s="112"/>
      <c r="E143" s="107">
        <v>141</v>
      </c>
      <c r="F143" s="112"/>
      <c r="G143" s="112"/>
      <c r="H143" s="114"/>
      <c r="I143" s="93"/>
      <c r="J143" s="94"/>
    </row>
    <row r="144" spans="1:10" ht="15.5" x14ac:dyDescent="0.35">
      <c r="A144" s="112"/>
      <c r="B144" s="112"/>
      <c r="C144" s="112"/>
      <c r="D144" s="112"/>
      <c r="E144" s="107">
        <v>142</v>
      </c>
      <c r="F144" s="112"/>
      <c r="G144" s="112"/>
      <c r="H144" s="114"/>
      <c r="I144" s="93"/>
      <c r="J144" s="94"/>
    </row>
    <row r="145" spans="1:10" ht="15.5" x14ac:dyDescent="0.35">
      <c r="A145" s="112"/>
      <c r="B145" s="112"/>
      <c r="C145" s="112"/>
      <c r="D145" s="112"/>
      <c r="E145" s="107">
        <v>143</v>
      </c>
      <c r="F145" s="112"/>
      <c r="G145" s="112"/>
      <c r="H145" s="114"/>
      <c r="I145" s="93"/>
      <c r="J145" s="94"/>
    </row>
    <row r="146" spans="1:10" ht="15.5" x14ac:dyDescent="0.35">
      <c r="A146" s="112"/>
      <c r="B146" s="112"/>
      <c r="C146" s="112"/>
      <c r="D146" s="112"/>
      <c r="E146" s="107">
        <v>144</v>
      </c>
      <c r="F146" s="112"/>
      <c r="G146" s="112"/>
      <c r="H146" s="114"/>
      <c r="I146" s="93"/>
      <c r="J146" s="94"/>
    </row>
    <row r="147" spans="1:10" ht="15.5" x14ac:dyDescent="0.35">
      <c r="A147" s="112"/>
      <c r="B147" s="112"/>
      <c r="C147" s="112"/>
      <c r="D147" s="112"/>
      <c r="E147" s="107">
        <v>145</v>
      </c>
      <c r="F147" s="112"/>
      <c r="G147" s="112"/>
      <c r="H147" s="114"/>
      <c r="I147" s="93"/>
      <c r="J147" s="94"/>
    </row>
    <row r="148" spans="1:10" ht="15.5" x14ac:dyDescent="0.35">
      <c r="A148" s="112"/>
      <c r="B148" s="112"/>
      <c r="C148" s="112"/>
      <c r="D148" s="112"/>
      <c r="E148" s="107">
        <v>146</v>
      </c>
      <c r="F148" s="112"/>
      <c r="G148" s="112"/>
      <c r="H148" s="114"/>
      <c r="I148" s="93"/>
      <c r="J148" s="94"/>
    </row>
    <row r="149" spans="1:10" ht="15.5" x14ac:dyDescent="0.35">
      <c r="A149" s="112"/>
      <c r="B149" s="112"/>
      <c r="C149" s="112"/>
      <c r="D149" s="112"/>
      <c r="E149" s="107">
        <v>147</v>
      </c>
      <c r="F149" s="112"/>
      <c r="G149" s="112"/>
      <c r="H149" s="114"/>
      <c r="I149" s="93"/>
      <c r="J149" s="94"/>
    </row>
    <row r="150" spans="1:10" ht="15.5" x14ac:dyDescent="0.35">
      <c r="A150" s="112"/>
      <c r="B150" s="112"/>
      <c r="C150" s="112"/>
      <c r="D150" s="112"/>
      <c r="E150" s="107">
        <v>148</v>
      </c>
      <c r="F150" s="112"/>
      <c r="G150" s="112"/>
      <c r="H150" s="114"/>
      <c r="I150" s="93"/>
      <c r="J150" s="94"/>
    </row>
    <row r="151" spans="1:10" ht="15.5" x14ac:dyDescent="0.35">
      <c r="A151" s="112"/>
      <c r="B151" s="112"/>
      <c r="C151" s="112"/>
      <c r="D151" s="112"/>
      <c r="E151" s="107">
        <v>149</v>
      </c>
      <c r="F151" s="112"/>
      <c r="G151" s="112"/>
      <c r="H151" s="114"/>
      <c r="I151" s="93"/>
      <c r="J151" s="94"/>
    </row>
    <row r="152" spans="1:10" ht="15.5" x14ac:dyDescent="0.35">
      <c r="A152" s="112"/>
      <c r="B152" s="112"/>
      <c r="C152" s="112"/>
      <c r="D152" s="112"/>
      <c r="E152" s="107">
        <v>150</v>
      </c>
      <c r="F152" s="112"/>
      <c r="G152" s="112"/>
      <c r="H152" s="114"/>
      <c r="I152" s="93"/>
      <c r="J152" s="94"/>
    </row>
    <row r="153" spans="1:10" ht="15.5" x14ac:dyDescent="0.35">
      <c r="A153" s="112"/>
      <c r="B153" s="112"/>
      <c r="C153" s="112"/>
      <c r="D153" s="112"/>
      <c r="E153" s="107">
        <v>151</v>
      </c>
      <c r="F153" s="112"/>
      <c r="G153" s="112"/>
      <c r="H153" s="114"/>
      <c r="I153" s="93"/>
      <c r="J153" s="94"/>
    </row>
    <row r="154" spans="1:10" ht="15.5" x14ac:dyDescent="0.35">
      <c r="A154" s="112"/>
      <c r="B154" s="112"/>
      <c r="C154" s="112"/>
      <c r="D154" s="112"/>
      <c r="E154" s="107">
        <v>152</v>
      </c>
      <c r="F154" s="112"/>
      <c r="G154" s="112"/>
      <c r="H154" s="114"/>
      <c r="I154" s="93"/>
      <c r="J154" s="94"/>
    </row>
    <row r="155" spans="1:10" ht="15.5" x14ac:dyDescent="0.35">
      <c r="A155" s="112"/>
      <c r="B155" s="112"/>
      <c r="C155" s="112"/>
      <c r="D155" s="112"/>
      <c r="E155" s="107">
        <v>153</v>
      </c>
      <c r="F155" s="112"/>
      <c r="G155" s="112"/>
      <c r="H155" s="114"/>
      <c r="I155" s="93"/>
      <c r="J155" s="94"/>
    </row>
    <row r="156" spans="1:10" ht="15.5" x14ac:dyDescent="0.35">
      <c r="A156" s="112"/>
      <c r="B156" s="112"/>
      <c r="C156" s="112"/>
      <c r="D156" s="112"/>
      <c r="E156" s="107">
        <v>154</v>
      </c>
      <c r="F156" s="112"/>
      <c r="G156" s="112"/>
      <c r="H156" s="114"/>
      <c r="I156" s="93"/>
      <c r="J156" s="94"/>
    </row>
    <row r="157" spans="1:10" ht="15.5" x14ac:dyDescent="0.35">
      <c r="A157" s="112"/>
      <c r="B157" s="112"/>
      <c r="C157" s="112"/>
      <c r="D157" s="112"/>
      <c r="E157" s="107">
        <v>155</v>
      </c>
      <c r="F157" s="112"/>
      <c r="G157" s="112"/>
      <c r="H157" s="114"/>
      <c r="I157" s="93"/>
      <c r="J157" s="94"/>
    </row>
    <row r="158" spans="1:10" ht="15.5" x14ac:dyDescent="0.35">
      <c r="A158" s="112"/>
      <c r="B158" s="112"/>
      <c r="C158" s="112"/>
      <c r="D158" s="112"/>
      <c r="E158" s="107">
        <v>156</v>
      </c>
      <c r="F158" s="112"/>
      <c r="G158" s="112"/>
      <c r="H158" s="114"/>
      <c r="I158" s="93"/>
      <c r="J158" s="94"/>
    </row>
    <row r="159" spans="1:10" ht="15.5" x14ac:dyDescent="0.35">
      <c r="A159" s="112"/>
      <c r="B159" s="112"/>
      <c r="C159" s="112"/>
      <c r="D159" s="112"/>
      <c r="E159" s="107">
        <v>157</v>
      </c>
      <c r="F159" s="112"/>
      <c r="G159" s="112"/>
      <c r="H159" s="114"/>
      <c r="I159" s="93"/>
      <c r="J159" s="94"/>
    </row>
    <row r="160" spans="1:10" ht="15.5" x14ac:dyDescent="0.35">
      <c r="A160" s="112"/>
      <c r="B160" s="112"/>
      <c r="C160" s="112"/>
      <c r="D160" s="112"/>
      <c r="E160" s="107">
        <v>158</v>
      </c>
      <c r="F160" s="112"/>
      <c r="G160" s="112"/>
      <c r="H160" s="114"/>
      <c r="I160" s="93"/>
      <c r="J160" s="94"/>
    </row>
    <row r="161" spans="1:10" ht="15.5" x14ac:dyDescent="0.35">
      <c r="A161" s="112"/>
      <c r="B161" s="112"/>
      <c r="C161" s="112"/>
      <c r="D161" s="112"/>
      <c r="E161" s="107">
        <v>159</v>
      </c>
      <c r="F161" s="112"/>
      <c r="G161" s="112"/>
      <c r="H161" s="114"/>
      <c r="I161" s="93"/>
      <c r="J161" s="94"/>
    </row>
    <row r="162" spans="1:10" ht="15.5" x14ac:dyDescent="0.35">
      <c r="A162" s="112"/>
      <c r="B162" s="112"/>
      <c r="C162" s="112"/>
      <c r="D162" s="112"/>
      <c r="E162" s="107">
        <v>160</v>
      </c>
      <c r="F162" s="112"/>
      <c r="G162" s="112"/>
      <c r="H162" s="114"/>
      <c r="I162" s="93"/>
      <c r="J162" s="94"/>
    </row>
    <row r="163" spans="1:10" ht="15.5" x14ac:dyDescent="0.35">
      <c r="A163" s="112"/>
      <c r="B163" s="112"/>
      <c r="C163" s="112"/>
      <c r="D163" s="112"/>
      <c r="E163" s="107">
        <v>161</v>
      </c>
      <c r="F163" s="112"/>
      <c r="G163" s="112"/>
      <c r="H163" s="114"/>
      <c r="I163" s="93"/>
      <c r="J163" s="94"/>
    </row>
    <row r="164" spans="1:10" ht="15.5" x14ac:dyDescent="0.35">
      <c r="A164" s="112"/>
      <c r="B164" s="112"/>
      <c r="C164" s="112"/>
      <c r="D164" s="112"/>
      <c r="E164" s="107">
        <v>162</v>
      </c>
      <c r="F164" s="112"/>
      <c r="G164" s="112"/>
      <c r="H164" s="114"/>
      <c r="I164" s="93"/>
      <c r="J164" s="94"/>
    </row>
    <row r="165" spans="1:10" ht="15.5" x14ac:dyDescent="0.35">
      <c r="A165" s="112"/>
      <c r="B165" s="112"/>
      <c r="C165" s="112"/>
      <c r="D165" s="112"/>
      <c r="E165" s="107">
        <v>163</v>
      </c>
      <c r="F165" s="112"/>
      <c r="G165" s="112"/>
      <c r="H165" s="114"/>
      <c r="I165" s="93"/>
      <c r="J165" s="94"/>
    </row>
    <row r="166" spans="1:10" ht="15.5" x14ac:dyDescent="0.35">
      <c r="A166" s="112"/>
      <c r="B166" s="112"/>
      <c r="C166" s="112"/>
      <c r="D166" s="112"/>
      <c r="E166" s="107">
        <v>164</v>
      </c>
      <c r="F166" s="112"/>
      <c r="G166" s="112"/>
      <c r="H166" s="114"/>
      <c r="I166" s="93"/>
      <c r="J166" s="94"/>
    </row>
    <row r="167" spans="1:10" ht="15.5" x14ac:dyDescent="0.35">
      <c r="A167" s="112"/>
      <c r="B167" s="112"/>
      <c r="C167" s="112"/>
      <c r="D167" s="112"/>
      <c r="E167" s="107">
        <v>165</v>
      </c>
      <c r="F167" s="112"/>
      <c r="G167" s="112"/>
      <c r="H167" s="114"/>
      <c r="I167" s="93"/>
      <c r="J167" s="94"/>
    </row>
    <row r="168" spans="1:10" ht="15.5" x14ac:dyDescent="0.35">
      <c r="A168" s="112"/>
      <c r="B168" s="112"/>
      <c r="C168" s="112"/>
      <c r="D168" s="112"/>
      <c r="E168" s="107">
        <v>166</v>
      </c>
      <c r="F168" s="112"/>
      <c r="G168" s="112"/>
      <c r="H168" s="114"/>
      <c r="I168" s="93"/>
      <c r="J168" s="94"/>
    </row>
    <row r="169" spans="1:10" ht="15.5" x14ac:dyDescent="0.35">
      <c r="A169" s="112"/>
      <c r="B169" s="112"/>
      <c r="C169" s="112"/>
      <c r="D169" s="112"/>
      <c r="E169" s="107">
        <v>167</v>
      </c>
      <c r="F169" s="112"/>
      <c r="G169" s="112"/>
      <c r="H169" s="114"/>
      <c r="I169" s="93"/>
      <c r="J169" s="94"/>
    </row>
    <row r="170" spans="1:10" ht="15.5" x14ac:dyDescent="0.35">
      <c r="A170" s="112"/>
      <c r="B170" s="112"/>
      <c r="C170" s="112"/>
      <c r="D170" s="112"/>
      <c r="E170" s="107">
        <v>168</v>
      </c>
      <c r="F170" s="112"/>
      <c r="G170" s="112"/>
      <c r="H170" s="114"/>
      <c r="I170" s="93"/>
      <c r="J170" s="94"/>
    </row>
    <row r="171" spans="1:10" ht="15.5" x14ac:dyDescent="0.35">
      <c r="A171" s="112"/>
      <c r="B171" s="112"/>
      <c r="C171" s="112"/>
      <c r="D171" s="112"/>
      <c r="E171" s="107">
        <v>169</v>
      </c>
      <c r="F171" s="112"/>
      <c r="G171" s="112"/>
      <c r="H171" s="114"/>
      <c r="I171" s="93"/>
      <c r="J171" s="94"/>
    </row>
    <row r="172" spans="1:10" ht="15.5" x14ac:dyDescent="0.35">
      <c r="A172" s="112"/>
      <c r="B172" s="112"/>
      <c r="C172" s="112"/>
      <c r="D172" s="112"/>
      <c r="E172" s="107">
        <v>170</v>
      </c>
      <c r="F172" s="112"/>
      <c r="G172" s="112"/>
      <c r="H172" s="114"/>
      <c r="I172" s="93"/>
      <c r="J172" s="94"/>
    </row>
    <row r="173" spans="1:10" ht="15.5" x14ac:dyDescent="0.35">
      <c r="A173" s="112"/>
      <c r="B173" s="112"/>
      <c r="C173" s="112"/>
      <c r="D173" s="112"/>
      <c r="E173" s="107">
        <v>171</v>
      </c>
      <c r="F173" s="112"/>
      <c r="G173" s="112"/>
      <c r="H173" s="114"/>
      <c r="I173" s="93"/>
      <c r="J173" s="94"/>
    </row>
    <row r="174" spans="1:10" ht="15.5" x14ac:dyDescent="0.35">
      <c r="A174" s="112"/>
      <c r="B174" s="112"/>
      <c r="C174" s="112"/>
      <c r="D174" s="112"/>
      <c r="E174" s="107">
        <v>172</v>
      </c>
      <c r="F174" s="112"/>
      <c r="G174" s="112"/>
      <c r="H174" s="114"/>
      <c r="I174" s="93"/>
      <c r="J174" s="94"/>
    </row>
    <row r="175" spans="1:10" ht="15.5" x14ac:dyDescent="0.35">
      <c r="A175" s="112"/>
      <c r="B175" s="112"/>
      <c r="C175" s="112"/>
      <c r="D175" s="112"/>
      <c r="E175" s="107">
        <v>173</v>
      </c>
      <c r="F175" s="112"/>
      <c r="G175" s="112"/>
      <c r="H175" s="114"/>
      <c r="I175" s="93"/>
      <c r="J175" s="94"/>
    </row>
    <row r="176" spans="1:10" ht="15.5" x14ac:dyDescent="0.35">
      <c r="A176" s="112"/>
      <c r="B176" s="112"/>
      <c r="C176" s="112"/>
      <c r="D176" s="112"/>
      <c r="E176" s="107">
        <v>174</v>
      </c>
      <c r="F176" s="112"/>
      <c r="G176" s="112"/>
      <c r="H176" s="114"/>
      <c r="I176" s="93"/>
      <c r="J176" s="94"/>
    </row>
    <row r="177" spans="1:10" ht="15.5" x14ac:dyDescent="0.35">
      <c r="A177" s="112"/>
      <c r="B177" s="112"/>
      <c r="C177" s="112"/>
      <c r="D177" s="112"/>
      <c r="E177" s="107">
        <v>175</v>
      </c>
      <c r="F177" s="112"/>
      <c r="G177" s="112"/>
      <c r="H177" s="114"/>
      <c r="I177" s="93"/>
      <c r="J177" s="94"/>
    </row>
    <row r="178" spans="1:10" ht="15.5" x14ac:dyDescent="0.35">
      <c r="A178" s="112"/>
      <c r="B178" s="112"/>
      <c r="C178" s="112"/>
      <c r="D178" s="112"/>
      <c r="E178" s="107">
        <v>176</v>
      </c>
      <c r="F178" s="112"/>
      <c r="G178" s="112"/>
      <c r="H178" s="114"/>
      <c r="I178" s="93"/>
      <c r="J178" s="94"/>
    </row>
    <row r="179" spans="1:10" ht="15.5" x14ac:dyDescent="0.35">
      <c r="A179" s="112"/>
      <c r="B179" s="112"/>
      <c r="C179" s="112"/>
      <c r="D179" s="112"/>
      <c r="E179" s="107">
        <v>177</v>
      </c>
      <c r="F179" s="112"/>
      <c r="G179" s="112"/>
      <c r="H179" s="114"/>
      <c r="I179" s="93"/>
      <c r="J179" s="94"/>
    </row>
    <row r="180" spans="1:10" ht="15.5" x14ac:dyDescent="0.35">
      <c r="A180" s="112"/>
      <c r="B180" s="112"/>
      <c r="C180" s="112"/>
      <c r="D180" s="112"/>
      <c r="E180" s="107">
        <v>178</v>
      </c>
      <c r="F180" s="112"/>
      <c r="G180" s="112"/>
      <c r="H180" s="114"/>
      <c r="I180" s="93"/>
      <c r="J180" s="94"/>
    </row>
    <row r="181" spans="1:10" ht="15.5" x14ac:dyDescent="0.35">
      <c r="A181" s="112"/>
      <c r="B181" s="112"/>
      <c r="C181" s="112"/>
      <c r="D181" s="112"/>
      <c r="E181" s="107">
        <v>179</v>
      </c>
      <c r="F181" s="112"/>
      <c r="G181" s="112"/>
      <c r="H181" s="114"/>
      <c r="I181" s="93"/>
      <c r="J181" s="94"/>
    </row>
    <row r="182" spans="1:10" ht="15.5" x14ac:dyDescent="0.35">
      <c r="A182" s="112"/>
      <c r="B182" s="112"/>
      <c r="C182" s="112"/>
      <c r="D182" s="112"/>
      <c r="E182" s="107">
        <v>180</v>
      </c>
      <c r="F182" s="112"/>
      <c r="G182" s="112"/>
      <c r="H182" s="114"/>
      <c r="I182" s="93"/>
      <c r="J182" s="94"/>
    </row>
    <row r="183" spans="1:10" ht="15.5" x14ac:dyDescent="0.35">
      <c r="A183" s="112"/>
      <c r="B183" s="112"/>
      <c r="C183" s="112"/>
      <c r="D183" s="112"/>
      <c r="E183" s="107">
        <v>181</v>
      </c>
      <c r="F183" s="112"/>
      <c r="G183" s="112"/>
      <c r="H183" s="114"/>
      <c r="I183" s="93"/>
      <c r="J183" s="94"/>
    </row>
    <row r="184" spans="1:10" ht="15.5" x14ac:dyDescent="0.35">
      <c r="A184" s="112"/>
      <c r="B184" s="112"/>
      <c r="C184" s="112"/>
      <c r="D184" s="112"/>
      <c r="E184" s="107">
        <v>182</v>
      </c>
      <c r="F184" s="112"/>
      <c r="G184" s="112"/>
      <c r="H184" s="114"/>
      <c r="I184" s="93"/>
      <c r="J184" s="94"/>
    </row>
    <row r="185" spans="1:10" ht="15.5" x14ac:dyDescent="0.35">
      <c r="A185" s="112"/>
      <c r="B185" s="112"/>
      <c r="C185" s="112"/>
      <c r="D185" s="112"/>
      <c r="E185" s="107">
        <v>183</v>
      </c>
      <c r="F185" s="112"/>
      <c r="G185" s="112"/>
      <c r="H185" s="114"/>
      <c r="I185" s="93"/>
      <c r="J185" s="94"/>
    </row>
    <row r="186" spans="1:10" ht="15.5" x14ac:dyDescent="0.35">
      <c r="A186" s="112"/>
      <c r="B186" s="112"/>
      <c r="C186" s="112"/>
      <c r="D186" s="112"/>
      <c r="E186" s="107">
        <v>184</v>
      </c>
      <c r="F186" s="112"/>
      <c r="G186" s="112"/>
      <c r="H186" s="114"/>
      <c r="I186" s="93"/>
      <c r="J186" s="94"/>
    </row>
    <row r="187" spans="1:10" ht="15.5" x14ac:dyDescent="0.35">
      <c r="A187" s="112"/>
      <c r="B187" s="112"/>
      <c r="C187" s="112"/>
      <c r="D187" s="112"/>
      <c r="E187" s="107">
        <v>185</v>
      </c>
      <c r="F187" s="112"/>
      <c r="G187" s="112"/>
      <c r="H187" s="114"/>
      <c r="I187" s="93"/>
      <c r="J187" s="94"/>
    </row>
    <row r="188" spans="1:10" ht="15.5" x14ac:dyDescent="0.35">
      <c r="A188" s="112"/>
      <c r="B188" s="112"/>
      <c r="C188" s="112"/>
      <c r="D188" s="112"/>
      <c r="E188" s="107">
        <v>186</v>
      </c>
      <c r="F188" s="112"/>
      <c r="G188" s="112"/>
      <c r="H188" s="114"/>
      <c r="I188" s="93"/>
      <c r="J188" s="94"/>
    </row>
    <row r="189" spans="1:10" ht="15.5" x14ac:dyDescent="0.35">
      <c r="A189" s="112"/>
      <c r="B189" s="112"/>
      <c r="C189" s="112"/>
      <c r="D189" s="112"/>
      <c r="E189" s="107">
        <v>187</v>
      </c>
      <c r="F189" s="112"/>
      <c r="G189" s="112"/>
      <c r="H189" s="114"/>
      <c r="I189" s="93"/>
      <c r="J189" s="94"/>
    </row>
    <row r="190" spans="1:10" ht="15.5" x14ac:dyDescent="0.35">
      <c r="A190" s="112"/>
      <c r="B190" s="112"/>
      <c r="C190" s="112"/>
      <c r="D190" s="112"/>
      <c r="E190" s="107">
        <v>188</v>
      </c>
      <c r="F190" s="112"/>
      <c r="G190" s="112"/>
      <c r="H190" s="114"/>
      <c r="I190" s="93"/>
      <c r="J190" s="94"/>
    </row>
    <row r="191" spans="1:10" ht="15.5" x14ac:dyDescent="0.35">
      <c r="A191" s="112"/>
      <c r="B191" s="112"/>
      <c r="C191" s="112"/>
      <c r="D191" s="112"/>
      <c r="E191" s="107">
        <v>189</v>
      </c>
      <c r="F191" s="112"/>
      <c r="G191" s="112"/>
      <c r="H191" s="114"/>
      <c r="I191" s="93"/>
      <c r="J191" s="94"/>
    </row>
    <row r="192" spans="1:10" ht="15.5" x14ac:dyDescent="0.35">
      <c r="A192" s="112"/>
      <c r="B192" s="112"/>
      <c r="C192" s="112"/>
      <c r="D192" s="112"/>
      <c r="E192" s="107">
        <v>190</v>
      </c>
      <c r="F192" s="112"/>
      <c r="G192" s="112"/>
      <c r="H192" s="114"/>
      <c r="I192" s="93"/>
      <c r="J192" s="94"/>
    </row>
    <row r="193" spans="1:10" ht="15.5" x14ac:dyDescent="0.35">
      <c r="A193" s="112"/>
      <c r="B193" s="112"/>
      <c r="C193" s="112"/>
      <c r="D193" s="112"/>
      <c r="E193" s="107">
        <v>191</v>
      </c>
      <c r="F193" s="112"/>
      <c r="G193" s="112"/>
      <c r="H193" s="114"/>
      <c r="I193" s="93"/>
      <c r="J193" s="94"/>
    </row>
    <row r="194" spans="1:10" ht="15.5" x14ac:dyDescent="0.35">
      <c r="A194" s="112"/>
      <c r="B194" s="112"/>
      <c r="C194" s="112"/>
      <c r="D194" s="112"/>
      <c r="E194" s="107">
        <v>192</v>
      </c>
      <c r="F194" s="112"/>
      <c r="G194" s="112"/>
      <c r="H194" s="114"/>
      <c r="I194" s="93"/>
      <c r="J194" s="94"/>
    </row>
    <row r="195" spans="1:10" ht="15.5" x14ac:dyDescent="0.35">
      <c r="A195" s="112"/>
      <c r="B195" s="112"/>
      <c r="C195" s="112"/>
      <c r="D195" s="112"/>
      <c r="E195" s="107">
        <v>193</v>
      </c>
      <c r="F195" s="112"/>
      <c r="G195" s="112"/>
      <c r="H195" s="114"/>
      <c r="I195" s="93"/>
      <c r="J195" s="94"/>
    </row>
    <row r="196" spans="1:10" ht="15.5" x14ac:dyDescent="0.35">
      <c r="A196" s="112"/>
      <c r="B196" s="112"/>
      <c r="C196" s="112"/>
      <c r="D196" s="112"/>
      <c r="E196" s="107">
        <v>194</v>
      </c>
      <c r="F196" s="112"/>
      <c r="G196" s="112"/>
      <c r="H196" s="114"/>
      <c r="I196" s="93"/>
      <c r="J196" s="94"/>
    </row>
    <row r="197" spans="1:10" ht="15.5" x14ac:dyDescent="0.35">
      <c r="A197" s="112"/>
      <c r="B197" s="112"/>
      <c r="C197" s="112"/>
      <c r="D197" s="112"/>
      <c r="E197" s="107">
        <v>195</v>
      </c>
      <c r="F197" s="112"/>
      <c r="G197" s="112"/>
      <c r="H197" s="114"/>
      <c r="I197" s="93"/>
      <c r="J197" s="94"/>
    </row>
    <row r="198" spans="1:10" ht="15.5" x14ac:dyDescent="0.35">
      <c r="A198" s="112"/>
      <c r="B198" s="112"/>
      <c r="C198" s="112"/>
      <c r="D198" s="112"/>
      <c r="E198" s="107">
        <v>196</v>
      </c>
      <c r="F198" s="112"/>
      <c r="G198" s="112"/>
      <c r="H198" s="114"/>
      <c r="I198" s="93"/>
      <c r="J198" s="94"/>
    </row>
    <row r="199" spans="1:10" ht="15.5" x14ac:dyDescent="0.35">
      <c r="A199" s="112"/>
      <c r="B199" s="112"/>
      <c r="C199" s="112"/>
      <c r="D199" s="112"/>
      <c r="E199" s="107">
        <v>197</v>
      </c>
      <c r="F199" s="112"/>
      <c r="G199" s="112"/>
      <c r="H199" s="114"/>
      <c r="I199" s="93"/>
      <c r="J199" s="94"/>
    </row>
    <row r="200" spans="1:10" ht="15.5" x14ac:dyDescent="0.35">
      <c r="A200" s="112"/>
      <c r="B200" s="112"/>
      <c r="C200" s="112"/>
      <c r="D200" s="112"/>
      <c r="E200" s="107">
        <v>198</v>
      </c>
      <c r="F200" s="112"/>
      <c r="G200" s="112"/>
      <c r="H200" s="114"/>
      <c r="I200" s="93"/>
      <c r="J200" s="94"/>
    </row>
    <row r="201" spans="1:10" ht="15.5" x14ac:dyDescent="0.35">
      <c r="A201" s="112"/>
      <c r="B201" s="112"/>
      <c r="C201" s="112"/>
      <c r="D201" s="112"/>
      <c r="E201" s="107">
        <v>199</v>
      </c>
      <c r="F201" s="112"/>
      <c r="G201" s="112"/>
      <c r="H201" s="114"/>
      <c r="I201" s="93"/>
      <c r="J201" s="94"/>
    </row>
    <row r="202" spans="1:10" ht="15.5" x14ac:dyDescent="0.35">
      <c r="A202" s="112"/>
      <c r="B202" s="112"/>
      <c r="C202" s="112"/>
      <c r="D202" s="112"/>
      <c r="E202" s="107">
        <v>200</v>
      </c>
      <c r="F202" s="112"/>
      <c r="G202" s="112"/>
      <c r="H202" s="114"/>
      <c r="I202" s="93"/>
      <c r="J202" s="94"/>
    </row>
    <row r="203" spans="1:10" ht="15.5" x14ac:dyDescent="0.35">
      <c r="A203" s="112"/>
      <c r="B203" s="112"/>
      <c r="C203" s="112"/>
      <c r="D203" s="112"/>
      <c r="E203" s="107">
        <v>201</v>
      </c>
      <c r="F203" s="112"/>
      <c r="G203" s="112"/>
      <c r="H203" s="114"/>
      <c r="I203" s="93"/>
      <c r="J203" s="94"/>
    </row>
    <row r="204" spans="1:10" ht="15.5" x14ac:dyDescent="0.35">
      <c r="A204" s="112"/>
      <c r="B204" s="112"/>
      <c r="C204" s="112"/>
      <c r="D204" s="112"/>
      <c r="E204" s="107">
        <v>202</v>
      </c>
      <c r="F204" s="112"/>
      <c r="G204" s="112"/>
      <c r="H204" s="114"/>
      <c r="I204" s="93"/>
      <c r="J204" s="94"/>
    </row>
    <row r="205" spans="1:10" ht="15.5" x14ac:dyDescent="0.35">
      <c r="A205" s="112"/>
      <c r="B205" s="112"/>
      <c r="C205" s="112"/>
      <c r="D205" s="112"/>
      <c r="E205" s="107">
        <v>203</v>
      </c>
      <c r="F205" s="112"/>
      <c r="G205" s="112"/>
      <c r="H205" s="114"/>
      <c r="I205" s="93"/>
      <c r="J205" s="94"/>
    </row>
    <row r="206" spans="1:10" ht="15.5" x14ac:dyDescent="0.35">
      <c r="A206" s="112"/>
      <c r="B206" s="112"/>
      <c r="C206" s="112"/>
      <c r="D206" s="112"/>
      <c r="E206" s="107">
        <v>204</v>
      </c>
      <c r="F206" s="112"/>
      <c r="G206" s="112"/>
      <c r="H206" s="114"/>
      <c r="I206" s="93"/>
      <c r="J206" s="94"/>
    </row>
    <row r="207" spans="1:10" ht="15.5" x14ac:dyDescent="0.35">
      <c r="A207" s="112"/>
      <c r="B207" s="112"/>
      <c r="C207" s="112"/>
      <c r="D207" s="112"/>
      <c r="E207" s="107">
        <v>205</v>
      </c>
      <c r="F207" s="112"/>
      <c r="G207" s="112"/>
      <c r="H207" s="114"/>
      <c r="I207" s="93"/>
      <c r="J207" s="94"/>
    </row>
    <row r="208" spans="1:10" ht="15.5" x14ac:dyDescent="0.35">
      <c r="A208" s="112"/>
      <c r="B208" s="112"/>
      <c r="C208" s="112"/>
      <c r="D208" s="112"/>
      <c r="E208" s="107">
        <v>206</v>
      </c>
      <c r="F208" s="112"/>
      <c r="G208" s="112"/>
      <c r="H208" s="114"/>
      <c r="I208" s="93"/>
      <c r="J208" s="94"/>
    </row>
    <row r="209" spans="1:10" ht="15.5" x14ac:dyDescent="0.35">
      <c r="A209" s="112"/>
      <c r="B209" s="112"/>
      <c r="C209" s="112"/>
      <c r="D209" s="112"/>
      <c r="E209" s="107">
        <v>207</v>
      </c>
      <c r="F209" s="112"/>
      <c r="G209" s="112"/>
      <c r="H209" s="114"/>
      <c r="I209" s="93"/>
      <c r="J209" s="94"/>
    </row>
    <row r="210" spans="1:10" ht="15.5" x14ac:dyDescent="0.35">
      <c r="A210" s="112"/>
      <c r="B210" s="112"/>
      <c r="C210" s="112"/>
      <c r="D210" s="112"/>
      <c r="E210" s="107">
        <v>208</v>
      </c>
      <c r="F210" s="112"/>
      <c r="G210" s="112"/>
      <c r="H210" s="114"/>
      <c r="I210" s="93"/>
      <c r="J210" s="94"/>
    </row>
    <row r="211" spans="1:10" ht="15.5" x14ac:dyDescent="0.35">
      <c r="A211" s="112"/>
      <c r="B211" s="112"/>
      <c r="C211" s="112"/>
      <c r="D211" s="112"/>
      <c r="E211" s="107">
        <v>209</v>
      </c>
      <c r="F211" s="112"/>
      <c r="G211" s="112"/>
      <c r="H211" s="114"/>
      <c r="I211" s="93"/>
      <c r="J211" s="94"/>
    </row>
    <row r="212" spans="1:10" ht="15.5" x14ac:dyDescent="0.35">
      <c r="A212" s="112"/>
      <c r="B212" s="112"/>
      <c r="C212" s="112"/>
      <c r="D212" s="112"/>
      <c r="E212" s="107">
        <v>210</v>
      </c>
      <c r="F212" s="112"/>
      <c r="G212" s="112"/>
      <c r="H212" s="114"/>
      <c r="I212" s="93"/>
      <c r="J212" s="94"/>
    </row>
    <row r="213" spans="1:10" ht="15.5" x14ac:dyDescent="0.35">
      <c r="A213" s="112"/>
      <c r="B213" s="112"/>
      <c r="C213" s="112"/>
      <c r="D213" s="112"/>
      <c r="E213" s="107">
        <v>211</v>
      </c>
      <c r="F213" s="112"/>
      <c r="G213" s="112"/>
      <c r="H213" s="114"/>
      <c r="I213" s="93"/>
      <c r="J213" s="94"/>
    </row>
    <row r="214" spans="1:10" ht="15.5" x14ac:dyDescent="0.35">
      <c r="A214" s="112"/>
      <c r="B214" s="112"/>
      <c r="C214" s="112"/>
      <c r="D214" s="112"/>
      <c r="E214" s="107">
        <v>212</v>
      </c>
      <c r="F214" s="112"/>
      <c r="G214" s="112"/>
      <c r="H214" s="114"/>
      <c r="I214" s="93"/>
      <c r="J214" s="94"/>
    </row>
    <row r="215" spans="1:10" ht="15.5" x14ac:dyDescent="0.35">
      <c r="A215" s="112"/>
      <c r="B215" s="112"/>
      <c r="C215" s="112"/>
      <c r="D215" s="112"/>
      <c r="E215" s="107">
        <v>213</v>
      </c>
      <c r="F215" s="112"/>
      <c r="G215" s="112"/>
      <c r="H215" s="114"/>
      <c r="I215" s="93"/>
      <c r="J215" s="94"/>
    </row>
    <row r="216" spans="1:10" ht="15.5" x14ac:dyDescent="0.35">
      <c r="A216" s="112"/>
      <c r="B216" s="112"/>
      <c r="C216" s="112"/>
      <c r="D216" s="112"/>
      <c r="E216" s="107">
        <v>214</v>
      </c>
      <c r="F216" s="112"/>
      <c r="G216" s="112"/>
      <c r="H216" s="114"/>
      <c r="I216" s="93"/>
      <c r="J216" s="94"/>
    </row>
    <row r="217" spans="1:10" ht="15.5" x14ac:dyDescent="0.35">
      <c r="A217" s="112"/>
      <c r="B217" s="112"/>
      <c r="C217" s="112"/>
      <c r="D217" s="112"/>
      <c r="E217" s="107">
        <v>215</v>
      </c>
      <c r="F217" s="112"/>
      <c r="G217" s="112"/>
      <c r="H217" s="114"/>
      <c r="I217" s="93"/>
      <c r="J217" s="94"/>
    </row>
    <row r="218" spans="1:10" ht="15.5" x14ac:dyDescent="0.35">
      <c r="A218" s="112"/>
      <c r="B218" s="112"/>
      <c r="C218" s="112"/>
      <c r="D218" s="112"/>
      <c r="E218" s="107">
        <v>216</v>
      </c>
      <c r="F218" s="112"/>
      <c r="G218" s="112"/>
      <c r="H218" s="114"/>
      <c r="I218" s="93"/>
      <c r="J218" s="94"/>
    </row>
    <row r="219" spans="1:10" ht="15.5" x14ac:dyDescent="0.35">
      <c r="A219" s="112"/>
      <c r="B219" s="112"/>
      <c r="C219" s="112"/>
      <c r="D219" s="112"/>
      <c r="E219" s="107">
        <v>217</v>
      </c>
      <c r="F219" s="112"/>
      <c r="G219" s="112"/>
      <c r="H219" s="114"/>
      <c r="I219" s="93"/>
      <c r="J219" s="94"/>
    </row>
    <row r="220" spans="1:10" ht="15.5" x14ac:dyDescent="0.35">
      <c r="A220" s="112"/>
      <c r="B220" s="112"/>
      <c r="C220" s="112"/>
      <c r="D220" s="112"/>
      <c r="E220" s="107">
        <v>218</v>
      </c>
      <c r="F220" s="112"/>
      <c r="G220" s="112"/>
      <c r="H220" s="114"/>
      <c r="I220" s="93"/>
      <c r="J220" s="94"/>
    </row>
    <row r="221" spans="1:10" ht="15.5" x14ac:dyDescent="0.35">
      <c r="A221" s="112"/>
      <c r="B221" s="112"/>
      <c r="C221" s="112"/>
      <c r="D221" s="112"/>
      <c r="E221" s="107">
        <v>219</v>
      </c>
      <c r="F221" s="112"/>
      <c r="G221" s="112"/>
      <c r="H221" s="114"/>
      <c r="I221" s="93"/>
      <c r="J221" s="94"/>
    </row>
    <row r="222" spans="1:10" ht="15.5" x14ac:dyDescent="0.35">
      <c r="A222" s="112"/>
      <c r="B222" s="112"/>
      <c r="C222" s="112"/>
      <c r="D222" s="112"/>
      <c r="E222" s="107">
        <v>220</v>
      </c>
      <c r="F222" s="112"/>
      <c r="G222" s="112"/>
      <c r="H222" s="114"/>
      <c r="I222" s="93"/>
      <c r="J222" s="94"/>
    </row>
    <row r="223" spans="1:10" ht="15.5" x14ac:dyDescent="0.35">
      <c r="A223" s="112"/>
      <c r="B223" s="112"/>
      <c r="C223" s="112"/>
      <c r="D223" s="112"/>
      <c r="E223" s="107">
        <v>221</v>
      </c>
      <c r="F223" s="112"/>
      <c r="G223" s="112"/>
      <c r="H223" s="114"/>
      <c r="I223" s="93"/>
      <c r="J223" s="94"/>
    </row>
    <row r="224" spans="1:10" ht="15.5" x14ac:dyDescent="0.35">
      <c r="A224" s="112"/>
      <c r="B224" s="112"/>
      <c r="C224" s="112"/>
      <c r="D224" s="112"/>
      <c r="E224" s="107">
        <v>222</v>
      </c>
      <c r="F224" s="112"/>
      <c r="G224" s="112"/>
      <c r="H224" s="114"/>
      <c r="I224" s="93"/>
      <c r="J224" s="94"/>
    </row>
    <row r="225" spans="1:10" ht="15.5" x14ac:dyDescent="0.35">
      <c r="A225" s="112"/>
      <c r="B225" s="112"/>
      <c r="C225" s="112"/>
      <c r="D225" s="112"/>
      <c r="E225" s="107">
        <v>223</v>
      </c>
      <c r="F225" s="112"/>
      <c r="G225" s="112"/>
      <c r="H225" s="114"/>
      <c r="I225" s="93"/>
      <c r="J225" s="94"/>
    </row>
    <row r="226" spans="1:10" ht="15.5" x14ac:dyDescent="0.35">
      <c r="A226" s="112"/>
      <c r="B226" s="112"/>
      <c r="C226" s="112"/>
      <c r="D226" s="112"/>
      <c r="E226" s="107">
        <v>224</v>
      </c>
      <c r="F226" s="112"/>
      <c r="G226" s="112"/>
      <c r="H226" s="114"/>
      <c r="I226" s="93"/>
      <c r="J226" s="94"/>
    </row>
    <row r="227" spans="1:10" ht="15.5" x14ac:dyDescent="0.35">
      <c r="A227" s="112"/>
      <c r="B227" s="112"/>
      <c r="C227" s="112"/>
      <c r="D227" s="112"/>
      <c r="E227" s="107">
        <v>225</v>
      </c>
      <c r="F227" s="112"/>
      <c r="G227" s="112"/>
      <c r="H227" s="114"/>
      <c r="I227" s="93"/>
      <c r="J227" s="94"/>
    </row>
    <row r="228" spans="1:10" ht="15.5" x14ac:dyDescent="0.35">
      <c r="A228" s="112"/>
      <c r="B228" s="112"/>
      <c r="C228" s="112"/>
      <c r="D228" s="112"/>
      <c r="E228" s="107">
        <v>226</v>
      </c>
      <c r="F228" s="112"/>
      <c r="G228" s="112"/>
      <c r="H228" s="114"/>
      <c r="I228" s="93"/>
      <c r="J228" s="94"/>
    </row>
    <row r="229" spans="1:10" ht="15.5" x14ac:dyDescent="0.35">
      <c r="A229" s="112"/>
      <c r="B229" s="112"/>
      <c r="C229" s="112"/>
      <c r="D229" s="112"/>
      <c r="E229" s="107">
        <v>227</v>
      </c>
      <c r="F229" s="112"/>
      <c r="G229" s="112"/>
      <c r="H229" s="114"/>
      <c r="I229" s="93"/>
      <c r="J229" s="94"/>
    </row>
    <row r="230" spans="1:10" ht="15.5" x14ac:dyDescent="0.35">
      <c r="A230" s="112"/>
      <c r="B230" s="112"/>
      <c r="C230" s="112"/>
      <c r="D230" s="112"/>
      <c r="E230" s="107">
        <v>228</v>
      </c>
      <c r="F230" s="112"/>
      <c r="G230" s="112"/>
      <c r="H230" s="114"/>
      <c r="I230" s="93"/>
      <c r="J230" s="94"/>
    </row>
    <row r="231" spans="1:10" ht="15.5" x14ac:dyDescent="0.35">
      <c r="A231" s="112"/>
      <c r="B231" s="112"/>
      <c r="C231" s="112"/>
      <c r="D231" s="112"/>
      <c r="E231" s="107">
        <v>229</v>
      </c>
      <c r="F231" s="112"/>
      <c r="G231" s="112"/>
      <c r="H231" s="114"/>
      <c r="I231" s="93"/>
      <c r="J231" s="94"/>
    </row>
    <row r="232" spans="1:10" ht="15.5" x14ac:dyDescent="0.35">
      <c r="A232" s="112"/>
      <c r="B232" s="112"/>
      <c r="C232" s="112"/>
      <c r="D232" s="112"/>
      <c r="E232" s="107">
        <v>230</v>
      </c>
      <c r="F232" s="112"/>
      <c r="G232" s="112"/>
      <c r="H232" s="114"/>
      <c r="I232" s="93"/>
      <c r="J232" s="94"/>
    </row>
    <row r="233" spans="1:10" ht="15.5" x14ac:dyDescent="0.35">
      <c r="A233" s="112"/>
      <c r="B233" s="112"/>
      <c r="C233" s="112"/>
      <c r="D233" s="112"/>
      <c r="E233" s="107">
        <v>231</v>
      </c>
      <c r="F233" s="112"/>
      <c r="G233" s="112"/>
      <c r="H233" s="114"/>
      <c r="I233" s="93"/>
      <c r="J233" s="94"/>
    </row>
    <row r="234" spans="1:10" ht="15.5" x14ac:dyDescent="0.35">
      <c r="A234" s="112"/>
      <c r="B234" s="112"/>
      <c r="C234" s="112"/>
      <c r="D234" s="112"/>
      <c r="E234" s="107">
        <v>232</v>
      </c>
      <c r="F234" s="112"/>
      <c r="G234" s="112"/>
      <c r="H234" s="114"/>
      <c r="I234" s="93"/>
      <c r="J234" s="94"/>
    </row>
    <row r="235" spans="1:10" ht="15.5" x14ac:dyDescent="0.35">
      <c r="A235" s="112"/>
      <c r="B235" s="112"/>
      <c r="C235" s="112"/>
      <c r="D235" s="112"/>
      <c r="E235" s="107">
        <v>233</v>
      </c>
      <c r="F235" s="112"/>
      <c r="G235" s="112"/>
      <c r="H235" s="114"/>
      <c r="I235" s="93"/>
      <c r="J235" s="94"/>
    </row>
    <row r="236" spans="1:10" ht="15.5" x14ac:dyDescent="0.35">
      <c r="A236" s="112"/>
      <c r="B236" s="112"/>
      <c r="C236" s="112"/>
      <c r="D236" s="112"/>
      <c r="E236" s="107">
        <v>234</v>
      </c>
      <c r="F236" s="112"/>
      <c r="G236" s="112"/>
      <c r="H236" s="114"/>
      <c r="I236" s="93"/>
      <c r="J236" s="94"/>
    </row>
    <row r="237" spans="1:10" ht="15.5" x14ac:dyDescent="0.35">
      <c r="A237" s="112"/>
      <c r="B237" s="112"/>
      <c r="C237" s="112"/>
      <c r="D237" s="112"/>
      <c r="E237" s="107">
        <v>235</v>
      </c>
      <c r="F237" s="112"/>
      <c r="G237" s="112"/>
      <c r="H237" s="114"/>
      <c r="I237" s="93"/>
      <c r="J237" s="94"/>
    </row>
    <row r="238" spans="1:10" ht="15.5" x14ac:dyDescent="0.35">
      <c r="A238" s="112"/>
      <c r="B238" s="112"/>
      <c r="C238" s="112"/>
      <c r="D238" s="112"/>
      <c r="E238" s="107">
        <v>236</v>
      </c>
      <c r="F238" s="112"/>
      <c r="G238" s="112"/>
      <c r="H238" s="114"/>
      <c r="I238" s="93"/>
      <c r="J238" s="94"/>
    </row>
    <row r="239" spans="1:10" ht="15.5" x14ac:dyDescent="0.35">
      <c r="A239" s="112"/>
      <c r="B239" s="112"/>
      <c r="C239" s="112"/>
      <c r="D239" s="112"/>
      <c r="E239" s="107">
        <v>237</v>
      </c>
      <c r="F239" s="112"/>
      <c r="G239" s="112"/>
      <c r="H239" s="114"/>
      <c r="I239" s="93"/>
      <c r="J239" s="94"/>
    </row>
    <row r="240" spans="1:10" ht="15.5" x14ac:dyDescent="0.35">
      <c r="A240" s="112"/>
      <c r="B240" s="112"/>
      <c r="C240" s="112"/>
      <c r="D240" s="112"/>
      <c r="E240" s="107">
        <v>238</v>
      </c>
      <c r="F240" s="112"/>
      <c r="G240" s="112"/>
      <c r="H240" s="114"/>
      <c r="I240" s="93"/>
      <c r="J240" s="94"/>
    </row>
    <row r="241" spans="1:10" ht="15.5" x14ac:dyDescent="0.35">
      <c r="A241" s="112"/>
      <c r="B241" s="112"/>
      <c r="C241" s="112"/>
      <c r="D241" s="112"/>
      <c r="E241" s="107">
        <v>239</v>
      </c>
      <c r="F241" s="112"/>
      <c r="G241" s="112"/>
      <c r="H241" s="114"/>
      <c r="I241" s="93"/>
      <c r="J241" s="94"/>
    </row>
    <row r="242" spans="1:10" ht="15.5" x14ac:dyDescent="0.35">
      <c r="A242" s="112"/>
      <c r="B242" s="112"/>
      <c r="C242" s="112"/>
      <c r="D242" s="112"/>
      <c r="E242" s="107">
        <v>240</v>
      </c>
      <c r="F242" s="112"/>
      <c r="G242" s="112"/>
      <c r="H242" s="114"/>
      <c r="I242" s="93"/>
      <c r="J242" s="94"/>
    </row>
    <row r="243" spans="1:10" ht="15.5" x14ac:dyDescent="0.35">
      <c r="A243" s="112"/>
      <c r="B243" s="112"/>
      <c r="C243" s="112"/>
      <c r="D243" s="112"/>
      <c r="E243" s="107">
        <v>241</v>
      </c>
      <c r="F243" s="112"/>
      <c r="G243" s="112"/>
      <c r="H243" s="114"/>
      <c r="I243" s="93"/>
      <c r="J243" s="94"/>
    </row>
    <row r="244" spans="1:10" ht="15.5" x14ac:dyDescent="0.35">
      <c r="A244" s="112"/>
      <c r="B244" s="112"/>
      <c r="C244" s="112"/>
      <c r="D244" s="112"/>
      <c r="E244" s="107">
        <v>242</v>
      </c>
      <c r="F244" s="112"/>
      <c r="G244" s="112"/>
      <c r="H244" s="114"/>
      <c r="I244" s="93"/>
      <c r="J244" s="94"/>
    </row>
    <row r="245" spans="1:10" ht="15.5" x14ac:dyDescent="0.35">
      <c r="A245" s="112"/>
      <c r="B245" s="112"/>
      <c r="C245" s="112"/>
      <c r="D245" s="112"/>
      <c r="E245" s="107">
        <v>243</v>
      </c>
      <c r="F245" s="112"/>
      <c r="G245" s="112"/>
      <c r="H245" s="114"/>
      <c r="I245" s="93"/>
      <c r="J245" s="94"/>
    </row>
    <row r="246" spans="1:10" ht="15.5" x14ac:dyDescent="0.35">
      <c r="A246" s="112"/>
      <c r="B246" s="112"/>
      <c r="C246" s="112"/>
      <c r="D246" s="112"/>
      <c r="E246" s="107">
        <v>244</v>
      </c>
      <c r="F246" s="112"/>
      <c r="G246" s="112"/>
      <c r="H246" s="114"/>
      <c r="I246" s="93"/>
      <c r="J246" s="94"/>
    </row>
    <row r="247" spans="1:10" ht="15.5" x14ac:dyDescent="0.35">
      <c r="A247" s="112"/>
      <c r="B247" s="112"/>
      <c r="C247" s="112"/>
      <c r="D247" s="112"/>
      <c r="E247" s="107">
        <v>245</v>
      </c>
      <c r="F247" s="112"/>
      <c r="G247" s="112"/>
      <c r="H247" s="114"/>
      <c r="I247" s="93"/>
      <c r="J247" s="94"/>
    </row>
    <row r="248" spans="1:10" ht="15.5" x14ac:dyDescent="0.35">
      <c r="A248" s="112"/>
      <c r="B248" s="112"/>
      <c r="C248" s="112"/>
      <c r="D248" s="112"/>
      <c r="E248" s="107">
        <v>246</v>
      </c>
      <c r="F248" s="112"/>
      <c r="G248" s="112"/>
      <c r="H248" s="114"/>
      <c r="I248" s="93"/>
      <c r="J248" s="94"/>
    </row>
    <row r="249" spans="1:10" ht="15.5" x14ac:dyDescent="0.35">
      <c r="A249" s="112"/>
      <c r="B249" s="112"/>
      <c r="C249" s="112"/>
      <c r="D249" s="112"/>
      <c r="E249" s="107">
        <v>247</v>
      </c>
      <c r="F249" s="112"/>
      <c r="G249" s="112"/>
      <c r="H249" s="114"/>
      <c r="I249" s="93"/>
      <c r="J249" s="94"/>
    </row>
    <row r="250" spans="1:10" ht="15.5" x14ac:dyDescent="0.35">
      <c r="A250" s="112"/>
      <c r="B250" s="112"/>
      <c r="C250" s="112"/>
      <c r="D250" s="112"/>
      <c r="E250" s="107">
        <v>248</v>
      </c>
      <c r="F250" s="112"/>
      <c r="G250" s="112"/>
      <c r="H250" s="114"/>
      <c r="I250" s="93"/>
      <c r="J250" s="94"/>
    </row>
    <row r="251" spans="1:10" ht="15.5" x14ac:dyDescent="0.35">
      <c r="A251" s="112"/>
      <c r="B251" s="112"/>
      <c r="C251" s="112"/>
      <c r="D251" s="112"/>
      <c r="E251" s="107">
        <v>249</v>
      </c>
      <c r="F251" s="112"/>
      <c r="G251" s="112"/>
      <c r="H251" s="114"/>
      <c r="I251" s="93"/>
      <c r="J251" s="94"/>
    </row>
    <row r="252" spans="1:10" ht="15.5" x14ac:dyDescent="0.35">
      <c r="A252" s="112"/>
      <c r="B252" s="112"/>
      <c r="C252" s="112"/>
      <c r="D252" s="112"/>
      <c r="E252" s="107">
        <v>250</v>
      </c>
      <c r="F252" s="112"/>
      <c r="G252" s="112"/>
      <c r="H252" s="114"/>
      <c r="I252" s="93"/>
      <c r="J252" s="94"/>
    </row>
    <row r="253" spans="1:10" ht="15.5" x14ac:dyDescent="0.35">
      <c r="A253" s="112"/>
      <c r="B253" s="112"/>
      <c r="C253" s="112"/>
      <c r="D253" s="112"/>
      <c r="E253" s="107">
        <v>251</v>
      </c>
      <c r="F253" s="112"/>
      <c r="G253" s="112"/>
      <c r="H253" s="114"/>
      <c r="I253" s="93"/>
      <c r="J253" s="94"/>
    </row>
    <row r="254" spans="1:10" ht="15.5" x14ac:dyDescent="0.35">
      <c r="A254" s="112"/>
      <c r="B254" s="112"/>
      <c r="C254" s="112"/>
      <c r="D254" s="112"/>
      <c r="E254" s="107">
        <v>252</v>
      </c>
      <c r="F254" s="112"/>
      <c r="G254" s="112"/>
      <c r="H254" s="114"/>
      <c r="I254" s="93"/>
      <c r="J254" s="94"/>
    </row>
    <row r="255" spans="1:10" ht="15.5" x14ac:dyDescent="0.35">
      <c r="A255" s="112"/>
      <c r="B255" s="112"/>
      <c r="C255" s="112"/>
      <c r="D255" s="112"/>
      <c r="E255" s="107">
        <v>253</v>
      </c>
      <c r="F255" s="112"/>
      <c r="G255" s="112"/>
      <c r="H255" s="114"/>
      <c r="I255" s="93"/>
      <c r="J255" s="94"/>
    </row>
    <row r="256" spans="1:10" ht="15.5" x14ac:dyDescent="0.35">
      <c r="A256" s="112"/>
      <c r="B256" s="112"/>
      <c r="C256" s="112"/>
      <c r="D256" s="112"/>
      <c r="E256" s="107">
        <v>254</v>
      </c>
      <c r="F256" s="112"/>
      <c r="G256" s="112"/>
      <c r="H256" s="114"/>
      <c r="I256" s="93"/>
      <c r="J256" s="94"/>
    </row>
    <row r="257" spans="1:10" ht="15.5" x14ac:dyDescent="0.35">
      <c r="A257" s="112"/>
      <c r="B257" s="112"/>
      <c r="C257" s="112"/>
      <c r="D257" s="112"/>
      <c r="E257" s="107">
        <v>255</v>
      </c>
      <c r="F257" s="112"/>
      <c r="G257" s="112"/>
      <c r="H257" s="114"/>
      <c r="I257" s="93"/>
      <c r="J257" s="94"/>
    </row>
    <row r="258" spans="1:10" ht="15.5" x14ac:dyDescent="0.35">
      <c r="A258" s="112"/>
      <c r="B258" s="112"/>
      <c r="C258" s="112"/>
      <c r="D258" s="112"/>
      <c r="E258" s="107">
        <v>256</v>
      </c>
      <c r="F258" s="112"/>
      <c r="G258" s="112"/>
      <c r="H258" s="114"/>
      <c r="I258" s="93"/>
      <c r="J258" s="94"/>
    </row>
    <row r="259" spans="1:10" ht="15.5" x14ac:dyDescent="0.35">
      <c r="A259" s="112"/>
      <c r="B259" s="112"/>
      <c r="C259" s="112"/>
      <c r="D259" s="112"/>
      <c r="E259" s="107">
        <v>257</v>
      </c>
      <c r="F259" s="112"/>
      <c r="G259" s="112"/>
      <c r="H259" s="114"/>
      <c r="I259" s="93"/>
      <c r="J259" s="94"/>
    </row>
    <row r="260" spans="1:10" ht="15.5" x14ac:dyDescent="0.35">
      <c r="A260" s="112"/>
      <c r="B260" s="112"/>
      <c r="C260" s="112"/>
      <c r="D260" s="112"/>
      <c r="E260" s="107">
        <v>258</v>
      </c>
      <c r="F260" s="112"/>
      <c r="G260" s="112"/>
      <c r="H260" s="114"/>
      <c r="I260" s="93"/>
      <c r="J260" s="94"/>
    </row>
    <row r="261" spans="1:10" ht="15.5" x14ac:dyDescent="0.35">
      <c r="A261" s="112"/>
      <c r="B261" s="112"/>
      <c r="C261" s="112"/>
      <c r="D261" s="112"/>
      <c r="E261" s="107">
        <v>259</v>
      </c>
      <c r="F261" s="112"/>
      <c r="G261" s="112"/>
      <c r="H261" s="114"/>
      <c r="I261" s="93"/>
      <c r="J261" s="94"/>
    </row>
    <row r="262" spans="1:10" ht="15.5" x14ac:dyDescent="0.35">
      <c r="A262" s="112"/>
      <c r="B262" s="112"/>
      <c r="C262" s="112"/>
      <c r="D262" s="112"/>
      <c r="E262" s="107">
        <v>260</v>
      </c>
      <c r="F262" s="112"/>
      <c r="G262" s="112"/>
      <c r="H262" s="114"/>
      <c r="I262" s="93"/>
      <c r="J262" s="94"/>
    </row>
    <row r="263" spans="1:10" ht="15.5" x14ac:dyDescent="0.35">
      <c r="A263" s="112"/>
      <c r="B263" s="112"/>
      <c r="C263" s="112"/>
      <c r="D263" s="112"/>
      <c r="E263" s="107">
        <v>261</v>
      </c>
      <c r="F263" s="112"/>
      <c r="G263" s="112"/>
      <c r="H263" s="114"/>
      <c r="I263" s="93"/>
      <c r="J263" s="94"/>
    </row>
    <row r="264" spans="1:10" ht="15.5" x14ac:dyDescent="0.35">
      <c r="A264" s="112"/>
      <c r="B264" s="112"/>
      <c r="C264" s="112"/>
      <c r="D264" s="112"/>
      <c r="E264" s="107">
        <v>262</v>
      </c>
      <c r="F264" s="112"/>
      <c r="G264" s="112"/>
      <c r="H264" s="114"/>
      <c r="I264" s="93"/>
      <c r="J264" s="94"/>
    </row>
    <row r="265" spans="1:10" ht="15.5" x14ac:dyDescent="0.35">
      <c r="A265" s="112"/>
      <c r="B265" s="112"/>
      <c r="C265" s="112"/>
      <c r="D265" s="112"/>
      <c r="E265" s="107">
        <v>263</v>
      </c>
      <c r="F265" s="112"/>
      <c r="G265" s="112"/>
      <c r="H265" s="114"/>
      <c r="I265" s="93"/>
      <c r="J265" s="94"/>
    </row>
    <row r="266" spans="1:10" ht="15.5" x14ac:dyDescent="0.35">
      <c r="A266" s="112"/>
      <c r="B266" s="112"/>
      <c r="C266" s="112"/>
      <c r="D266" s="112"/>
      <c r="E266" s="107">
        <v>264</v>
      </c>
      <c r="F266" s="112"/>
      <c r="G266" s="112"/>
      <c r="H266" s="114"/>
      <c r="I266" s="93"/>
      <c r="J266" s="94"/>
    </row>
    <row r="267" spans="1:10" ht="15.5" x14ac:dyDescent="0.35">
      <c r="A267" s="112"/>
      <c r="B267" s="112"/>
      <c r="C267" s="112"/>
      <c r="D267" s="112"/>
      <c r="E267" s="107">
        <v>265</v>
      </c>
      <c r="F267" s="112"/>
      <c r="G267" s="112"/>
      <c r="H267" s="114"/>
      <c r="I267" s="93"/>
      <c r="J267" s="94"/>
    </row>
    <row r="268" spans="1:10" ht="15.5" x14ac:dyDescent="0.35">
      <c r="A268" s="112"/>
      <c r="B268" s="112"/>
      <c r="C268" s="112"/>
      <c r="D268" s="112"/>
      <c r="E268" s="107">
        <v>266</v>
      </c>
      <c r="F268" s="112"/>
      <c r="G268" s="112"/>
      <c r="H268" s="114"/>
      <c r="I268" s="93"/>
      <c r="J268" s="94"/>
    </row>
    <row r="269" spans="1:10" ht="15.5" x14ac:dyDescent="0.35">
      <c r="A269" s="112"/>
      <c r="B269" s="112"/>
      <c r="C269" s="112"/>
      <c r="D269" s="112"/>
      <c r="E269" s="107">
        <v>267</v>
      </c>
      <c r="F269" s="112"/>
      <c r="G269" s="112"/>
      <c r="H269" s="114"/>
      <c r="I269" s="93"/>
      <c r="J269" s="94"/>
    </row>
    <row r="270" spans="1:10" ht="15.5" x14ac:dyDescent="0.35">
      <c r="A270" s="112"/>
      <c r="B270" s="112"/>
      <c r="C270" s="112"/>
      <c r="D270" s="112"/>
      <c r="E270" s="107">
        <v>268</v>
      </c>
      <c r="F270" s="112"/>
      <c r="G270" s="112"/>
      <c r="H270" s="114"/>
      <c r="I270" s="93"/>
      <c r="J270" s="94"/>
    </row>
    <row r="271" spans="1:10" ht="15.5" x14ac:dyDescent="0.35">
      <c r="A271" s="112"/>
      <c r="B271" s="112"/>
      <c r="C271" s="112"/>
      <c r="D271" s="112"/>
      <c r="E271" s="107">
        <v>269</v>
      </c>
      <c r="F271" s="112"/>
      <c r="G271" s="112"/>
      <c r="H271" s="114"/>
      <c r="I271" s="93"/>
      <c r="J271" s="94"/>
    </row>
    <row r="272" spans="1:10" ht="15.5" x14ac:dyDescent="0.35">
      <c r="A272" s="112"/>
      <c r="B272" s="112"/>
      <c r="C272" s="112"/>
      <c r="D272" s="112"/>
      <c r="E272" s="107">
        <v>270</v>
      </c>
      <c r="F272" s="112"/>
      <c r="G272" s="112"/>
      <c r="H272" s="114"/>
      <c r="I272" s="93"/>
      <c r="J272" s="94"/>
    </row>
    <row r="273" spans="1:10" ht="15.5" x14ac:dyDescent="0.35">
      <c r="A273" s="112"/>
      <c r="B273" s="112"/>
      <c r="C273" s="112"/>
      <c r="D273" s="112"/>
      <c r="E273" s="107">
        <v>271</v>
      </c>
      <c r="F273" s="112"/>
      <c r="G273" s="112"/>
      <c r="H273" s="114"/>
      <c r="I273" s="93"/>
      <c r="J273" s="94"/>
    </row>
    <row r="274" spans="1:10" ht="15.5" x14ac:dyDescent="0.35">
      <c r="A274" s="112"/>
      <c r="B274" s="112"/>
      <c r="C274" s="112"/>
      <c r="D274" s="112"/>
      <c r="E274" s="107">
        <v>272</v>
      </c>
      <c r="F274" s="112"/>
      <c r="G274" s="112"/>
      <c r="H274" s="114"/>
      <c r="I274" s="93"/>
      <c r="J274" s="94"/>
    </row>
    <row r="275" spans="1:10" ht="15.5" x14ac:dyDescent="0.35">
      <c r="A275" s="112"/>
      <c r="B275" s="112"/>
      <c r="C275" s="112"/>
      <c r="D275" s="112"/>
      <c r="E275" s="107">
        <v>273</v>
      </c>
      <c r="F275" s="112"/>
      <c r="G275" s="112"/>
      <c r="H275" s="114"/>
      <c r="I275" s="93"/>
      <c r="J275" s="94"/>
    </row>
    <row r="276" spans="1:10" ht="15.5" x14ac:dyDescent="0.35">
      <c r="A276" s="112"/>
      <c r="B276" s="112"/>
      <c r="C276" s="112"/>
      <c r="D276" s="112"/>
      <c r="E276" s="107">
        <v>274</v>
      </c>
      <c r="F276" s="112"/>
      <c r="G276" s="112"/>
      <c r="H276" s="114"/>
      <c r="I276" s="93"/>
      <c r="J276" s="94"/>
    </row>
    <row r="277" spans="1:10" ht="15.5" x14ac:dyDescent="0.35">
      <c r="A277" s="112"/>
      <c r="B277" s="112"/>
      <c r="C277" s="112"/>
      <c r="D277" s="112"/>
      <c r="E277" s="107">
        <v>275</v>
      </c>
      <c r="F277" s="112"/>
      <c r="G277" s="112"/>
      <c r="H277" s="114"/>
      <c r="I277" s="93"/>
      <c r="J277" s="94"/>
    </row>
    <row r="278" spans="1:10" ht="15.5" x14ac:dyDescent="0.35">
      <c r="A278" s="112"/>
      <c r="B278" s="112"/>
      <c r="C278" s="112"/>
      <c r="D278" s="112"/>
      <c r="E278" s="107">
        <v>276</v>
      </c>
      <c r="F278" s="112"/>
      <c r="G278" s="112"/>
      <c r="H278" s="114"/>
      <c r="I278" s="93"/>
      <c r="J278" s="94"/>
    </row>
    <row r="279" spans="1:10" ht="15.5" x14ac:dyDescent="0.35">
      <c r="A279" s="112"/>
      <c r="B279" s="112"/>
      <c r="C279" s="112"/>
      <c r="D279" s="112"/>
      <c r="E279" s="107">
        <v>277</v>
      </c>
      <c r="F279" s="112"/>
      <c r="G279" s="112"/>
      <c r="H279" s="114"/>
      <c r="I279" s="93"/>
      <c r="J279" s="94"/>
    </row>
    <row r="280" spans="1:10" ht="15.5" x14ac:dyDescent="0.35">
      <c r="A280" s="112"/>
      <c r="B280" s="112"/>
      <c r="C280" s="112"/>
      <c r="D280" s="112"/>
      <c r="E280" s="107">
        <v>278</v>
      </c>
      <c r="F280" s="112"/>
      <c r="G280" s="112"/>
      <c r="H280" s="114"/>
      <c r="I280" s="93"/>
      <c r="J280" s="94"/>
    </row>
    <row r="281" spans="1:10" ht="15.5" x14ac:dyDescent="0.35">
      <c r="A281" s="112"/>
      <c r="B281" s="112"/>
      <c r="C281" s="112"/>
      <c r="D281" s="112"/>
      <c r="E281" s="107">
        <v>279</v>
      </c>
      <c r="F281" s="112"/>
      <c r="G281" s="112"/>
      <c r="H281" s="114"/>
      <c r="I281" s="93"/>
      <c r="J281" s="94"/>
    </row>
    <row r="282" spans="1:10" ht="15.5" x14ac:dyDescent="0.35">
      <c r="A282" s="112"/>
      <c r="B282" s="112"/>
      <c r="C282" s="112"/>
      <c r="D282" s="112"/>
      <c r="E282" s="107">
        <v>280</v>
      </c>
      <c r="F282" s="112"/>
      <c r="G282" s="112"/>
      <c r="H282" s="114"/>
      <c r="I282" s="93"/>
      <c r="J282" s="94"/>
    </row>
    <row r="283" spans="1:10" ht="15.5" x14ac:dyDescent="0.35">
      <c r="A283" s="112"/>
      <c r="B283" s="112"/>
      <c r="C283" s="112"/>
      <c r="D283" s="112"/>
      <c r="E283" s="107">
        <v>281</v>
      </c>
      <c r="F283" s="112"/>
      <c r="G283" s="112"/>
      <c r="H283" s="114"/>
      <c r="I283" s="93"/>
      <c r="J283" s="94"/>
    </row>
    <row r="284" spans="1:10" ht="15.5" x14ac:dyDescent="0.35">
      <c r="A284" s="112"/>
      <c r="B284" s="112"/>
      <c r="C284" s="112"/>
      <c r="D284" s="112"/>
      <c r="E284" s="107">
        <v>282</v>
      </c>
      <c r="F284" s="112"/>
      <c r="G284" s="112"/>
      <c r="H284" s="114"/>
      <c r="I284" s="93"/>
      <c r="J284" s="94"/>
    </row>
    <row r="285" spans="1:10" ht="15.5" x14ac:dyDescent="0.35">
      <c r="A285" s="112"/>
      <c r="B285" s="112"/>
      <c r="C285" s="112"/>
      <c r="D285" s="112"/>
      <c r="E285" s="107">
        <v>283</v>
      </c>
      <c r="F285" s="112"/>
      <c r="G285" s="112"/>
      <c r="H285" s="114"/>
      <c r="I285" s="93"/>
      <c r="J285" s="94"/>
    </row>
    <row r="286" spans="1:10" ht="15.5" x14ac:dyDescent="0.35">
      <c r="A286" s="112"/>
      <c r="B286" s="112"/>
      <c r="C286" s="112"/>
      <c r="D286" s="112"/>
      <c r="E286" s="107">
        <v>284</v>
      </c>
      <c r="F286" s="112"/>
      <c r="G286" s="112"/>
      <c r="H286" s="114"/>
      <c r="I286" s="93"/>
      <c r="J286" s="94"/>
    </row>
    <row r="287" spans="1:10" ht="15.5" x14ac:dyDescent="0.35">
      <c r="A287" s="112"/>
      <c r="B287" s="112"/>
      <c r="C287" s="112"/>
      <c r="D287" s="112"/>
      <c r="E287" s="107">
        <v>285</v>
      </c>
      <c r="F287" s="112"/>
      <c r="G287" s="112"/>
      <c r="H287" s="114"/>
      <c r="I287" s="93"/>
      <c r="J287" s="94"/>
    </row>
    <row r="288" spans="1:10" ht="15.5" x14ac:dyDescent="0.35">
      <c r="A288" s="112"/>
      <c r="B288" s="112"/>
      <c r="C288" s="112"/>
      <c r="D288" s="112"/>
      <c r="E288" s="107">
        <v>286</v>
      </c>
      <c r="F288" s="112"/>
      <c r="G288" s="112"/>
      <c r="H288" s="114"/>
      <c r="I288" s="93"/>
      <c r="J288" s="94"/>
    </row>
    <row r="289" spans="1:10" ht="15.5" x14ac:dyDescent="0.35">
      <c r="A289" s="112"/>
      <c r="B289" s="112"/>
      <c r="C289" s="112"/>
      <c r="D289" s="112"/>
      <c r="E289" s="107">
        <v>287</v>
      </c>
      <c r="F289" s="112"/>
      <c r="G289" s="112"/>
      <c r="H289" s="114"/>
      <c r="I289" s="93"/>
      <c r="J289" s="94"/>
    </row>
    <row r="290" spans="1:10" ht="15.5" x14ac:dyDescent="0.35">
      <c r="A290" s="112"/>
      <c r="B290" s="112"/>
      <c r="C290" s="112"/>
      <c r="D290" s="112"/>
      <c r="E290" s="107">
        <v>288</v>
      </c>
      <c r="F290" s="112"/>
      <c r="G290" s="112"/>
      <c r="H290" s="114"/>
      <c r="I290" s="93"/>
      <c r="J290" s="94"/>
    </row>
    <row r="291" spans="1:10" ht="15.5" x14ac:dyDescent="0.35">
      <c r="A291" s="112"/>
      <c r="B291" s="112"/>
      <c r="C291" s="112"/>
      <c r="D291" s="112"/>
      <c r="E291" s="107">
        <v>289</v>
      </c>
      <c r="F291" s="112"/>
      <c r="G291" s="112"/>
      <c r="H291" s="114"/>
      <c r="I291" s="93"/>
      <c r="J291" s="94"/>
    </row>
    <row r="292" spans="1:10" ht="15.5" x14ac:dyDescent="0.35">
      <c r="A292" s="112"/>
      <c r="B292" s="112"/>
      <c r="C292" s="112"/>
      <c r="D292" s="112"/>
      <c r="E292" s="107">
        <v>290</v>
      </c>
      <c r="F292" s="112"/>
      <c r="G292" s="112"/>
      <c r="H292" s="114"/>
      <c r="I292" s="93"/>
      <c r="J292" s="94"/>
    </row>
    <row r="293" spans="1:10" ht="15.5" x14ac:dyDescent="0.35">
      <c r="A293" s="112"/>
      <c r="B293" s="112"/>
      <c r="C293" s="112"/>
      <c r="D293" s="112"/>
      <c r="E293" s="107">
        <v>291</v>
      </c>
      <c r="F293" s="112"/>
      <c r="G293" s="112"/>
      <c r="H293" s="114"/>
      <c r="I293" s="93"/>
      <c r="J293" s="94"/>
    </row>
    <row r="294" spans="1:10" ht="15.5" x14ac:dyDescent="0.35">
      <c r="A294" s="112"/>
      <c r="B294" s="112"/>
      <c r="C294" s="112"/>
      <c r="D294" s="112"/>
      <c r="E294" s="107">
        <v>292</v>
      </c>
      <c r="F294" s="112"/>
      <c r="G294" s="112"/>
      <c r="H294" s="114"/>
      <c r="I294" s="93"/>
      <c r="J294" s="94"/>
    </row>
    <row r="295" spans="1:10" ht="15.5" x14ac:dyDescent="0.35">
      <c r="A295" s="112"/>
      <c r="B295" s="112"/>
      <c r="C295" s="112"/>
      <c r="D295" s="112"/>
      <c r="E295" s="107">
        <v>293</v>
      </c>
      <c r="F295" s="112"/>
      <c r="G295" s="112"/>
      <c r="H295" s="114"/>
      <c r="I295" s="93"/>
      <c r="J295" s="94"/>
    </row>
    <row r="296" spans="1:10" ht="15.5" x14ac:dyDescent="0.35">
      <c r="A296" s="112"/>
      <c r="B296" s="112"/>
      <c r="C296" s="112"/>
      <c r="D296" s="112"/>
      <c r="E296" s="107">
        <v>294</v>
      </c>
      <c r="F296" s="112"/>
      <c r="G296" s="112"/>
      <c r="H296" s="114"/>
      <c r="I296" s="93"/>
      <c r="J296" s="94"/>
    </row>
    <row r="297" spans="1:10" ht="15.5" x14ac:dyDescent="0.35">
      <c r="A297" s="112"/>
      <c r="B297" s="112"/>
      <c r="C297" s="112"/>
      <c r="D297" s="112"/>
      <c r="E297" s="107">
        <v>295</v>
      </c>
      <c r="F297" s="112"/>
      <c r="G297" s="112"/>
      <c r="H297" s="114"/>
      <c r="I297" s="93"/>
      <c r="J297" s="94"/>
    </row>
    <row r="298" spans="1:10" ht="15.5" x14ac:dyDescent="0.35">
      <c r="A298" s="112"/>
      <c r="B298" s="112"/>
      <c r="C298" s="112"/>
      <c r="D298" s="112"/>
      <c r="E298" s="107">
        <v>296</v>
      </c>
      <c r="F298" s="112"/>
      <c r="G298" s="112"/>
      <c r="H298" s="114"/>
      <c r="I298" s="93"/>
      <c r="J298" s="94"/>
    </row>
    <row r="299" spans="1:10" ht="15.5" x14ac:dyDescent="0.35">
      <c r="A299" s="112"/>
      <c r="B299" s="112"/>
      <c r="C299" s="112"/>
      <c r="D299" s="112"/>
      <c r="E299" s="107">
        <v>297</v>
      </c>
      <c r="F299" s="112"/>
      <c r="G299" s="112"/>
      <c r="H299" s="114"/>
      <c r="I299" s="93"/>
      <c r="J299" s="94"/>
    </row>
    <row r="300" spans="1:10" ht="15.5" x14ac:dyDescent="0.35">
      <c r="A300" s="112"/>
      <c r="B300" s="112"/>
      <c r="C300" s="112"/>
      <c r="D300" s="112"/>
      <c r="E300" s="107">
        <v>298</v>
      </c>
      <c r="F300" s="112"/>
      <c r="G300" s="112"/>
      <c r="H300" s="114"/>
      <c r="I300" s="93"/>
      <c r="J300" s="94"/>
    </row>
    <row r="301" spans="1:10" ht="15.5" x14ac:dyDescent="0.35">
      <c r="A301" s="112"/>
      <c r="B301" s="112"/>
      <c r="C301" s="112"/>
      <c r="D301" s="112"/>
      <c r="E301" s="107">
        <v>299</v>
      </c>
      <c r="F301" s="112"/>
      <c r="G301" s="112"/>
      <c r="H301" s="114"/>
      <c r="I301" s="93"/>
      <c r="J301" s="94"/>
    </row>
    <row r="302" spans="1:10" ht="15.5" x14ac:dyDescent="0.35">
      <c r="A302" s="112"/>
      <c r="B302" s="112"/>
      <c r="C302" s="112"/>
      <c r="D302" s="112"/>
      <c r="E302" s="107">
        <v>300</v>
      </c>
      <c r="F302" s="112"/>
      <c r="G302" s="112"/>
      <c r="H302" s="114"/>
      <c r="I302" s="93"/>
      <c r="J302" s="94"/>
    </row>
  </sheetData>
  <sortState xmlns:xlrd2="http://schemas.microsoft.com/office/spreadsheetml/2017/richdata2" ref="A2:J302">
    <sortCondition ref="E2:E302"/>
  </sortState>
  <dataValidations count="2">
    <dataValidation type="list" allowBlank="1" showInputMessage="1" showErrorMessage="1" sqref="A2:B302" xr:uid="{00000000-0002-0000-0600-000000000000}">
      <formula1>X</formula1>
    </dataValidation>
    <dataValidation type="list" allowBlank="1" showInputMessage="1" showErrorMessage="1" sqref="C2:C302" xr:uid="{00000000-0002-0000-06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01"/>
  <sheetViews>
    <sheetView workbookViewId="0">
      <selection activeCell="C2" sqref="C2:H32"/>
    </sheetView>
  </sheetViews>
  <sheetFormatPr defaultRowHeight="14.5" x14ac:dyDescent="0.35"/>
  <cols>
    <col min="1" max="1" width="8" customWidth="1"/>
    <col min="2" max="2" width="6.26953125" customWidth="1"/>
    <col min="3" max="3" width="7.1796875" customWidth="1"/>
    <col min="4" max="4" width="7" customWidth="1"/>
    <col min="6" max="6" width="23.81640625" customWidth="1"/>
    <col min="7" max="7" width="22.7265625" customWidth="1"/>
  </cols>
  <sheetData>
    <row r="1" spans="1:11" ht="26.5" x14ac:dyDescent="0.35">
      <c r="A1" s="123" t="s">
        <v>143</v>
      </c>
      <c r="B1" s="123" t="s">
        <v>122</v>
      </c>
      <c r="C1" s="123" t="s">
        <v>116</v>
      </c>
      <c r="D1" s="123" t="s">
        <v>144</v>
      </c>
      <c r="E1" s="123" t="s">
        <v>119</v>
      </c>
      <c r="F1" s="123" t="s">
        <v>44</v>
      </c>
      <c r="G1" s="123" t="s">
        <v>43</v>
      </c>
      <c r="H1" s="124" t="s">
        <v>121</v>
      </c>
      <c r="I1" s="123" t="s">
        <v>107</v>
      </c>
      <c r="J1" s="123" t="s">
        <v>126</v>
      </c>
      <c r="K1" s="123" t="s">
        <v>127</v>
      </c>
    </row>
    <row r="2" spans="1:11" ht="15.5" x14ac:dyDescent="0.35">
      <c r="A2" s="112"/>
      <c r="B2" s="112"/>
      <c r="C2" s="112"/>
      <c r="D2" s="112"/>
      <c r="E2" s="107"/>
      <c r="F2" s="112"/>
      <c r="G2" s="112"/>
      <c r="H2" s="114"/>
      <c r="I2" s="92"/>
      <c r="J2" s="93"/>
      <c r="K2" s="94"/>
    </row>
    <row r="3" spans="1:11" ht="15.5" x14ac:dyDescent="0.35">
      <c r="A3" s="112"/>
      <c r="B3" s="112"/>
      <c r="C3" s="112"/>
      <c r="D3" s="112"/>
      <c r="E3" s="107"/>
      <c r="F3" s="112"/>
      <c r="G3" s="112"/>
      <c r="H3" s="114"/>
      <c r="I3" s="92"/>
      <c r="J3" s="93"/>
      <c r="K3" s="94"/>
    </row>
    <row r="4" spans="1:11" ht="15.5" x14ac:dyDescent="0.35">
      <c r="A4" s="112"/>
      <c r="B4" s="112"/>
      <c r="C4" s="112"/>
      <c r="D4" s="112"/>
      <c r="E4" s="107"/>
      <c r="F4" s="112"/>
      <c r="G4" s="112"/>
      <c r="H4" s="114"/>
      <c r="I4" s="92"/>
      <c r="J4" s="93"/>
      <c r="K4" s="94"/>
    </row>
    <row r="5" spans="1:11" ht="15.5" x14ac:dyDescent="0.35">
      <c r="A5" s="112"/>
      <c r="B5" s="112"/>
      <c r="C5" s="112"/>
      <c r="D5" s="112"/>
      <c r="E5" s="107"/>
      <c r="F5" s="112"/>
      <c r="G5" s="112"/>
      <c r="H5" s="114"/>
      <c r="I5" s="92"/>
      <c r="J5" s="93"/>
      <c r="K5" s="94"/>
    </row>
    <row r="6" spans="1:11" ht="15.5" x14ac:dyDescent="0.35">
      <c r="A6" s="112"/>
      <c r="B6" s="112"/>
      <c r="C6" s="112"/>
      <c r="D6" s="112"/>
      <c r="E6" s="107"/>
      <c r="F6" s="112"/>
      <c r="G6" s="112"/>
      <c r="H6" s="114"/>
      <c r="I6" s="92"/>
      <c r="J6" s="93"/>
      <c r="K6" s="94"/>
    </row>
    <row r="7" spans="1:11" ht="15.5" x14ac:dyDescent="0.35">
      <c r="A7" s="112"/>
      <c r="B7" s="112"/>
      <c r="C7" s="112"/>
      <c r="D7" s="112"/>
      <c r="E7" s="107"/>
      <c r="F7" s="112"/>
      <c r="G7" s="112"/>
      <c r="H7" s="114"/>
      <c r="I7" s="92"/>
      <c r="J7" s="93"/>
      <c r="K7" s="94"/>
    </row>
    <row r="8" spans="1:11" ht="15.5" x14ac:dyDescent="0.35">
      <c r="A8" s="112"/>
      <c r="B8" s="112"/>
      <c r="C8" s="112"/>
      <c r="D8" s="112"/>
      <c r="E8" s="107"/>
      <c r="F8" s="112"/>
      <c r="G8" s="112"/>
      <c r="H8" s="114"/>
      <c r="I8" s="92"/>
      <c r="J8" s="93"/>
      <c r="K8" s="94"/>
    </row>
    <row r="9" spans="1:11" ht="15.5" x14ac:dyDescent="0.35">
      <c r="A9" s="112"/>
      <c r="B9" s="112"/>
      <c r="C9" s="112"/>
      <c r="D9" s="112"/>
      <c r="E9" s="107"/>
      <c r="F9" s="112"/>
      <c r="G9" s="112"/>
      <c r="H9" s="114"/>
      <c r="I9" s="92"/>
      <c r="J9" s="93"/>
      <c r="K9" s="94"/>
    </row>
    <row r="10" spans="1:11" ht="15.5" x14ac:dyDescent="0.35">
      <c r="A10" s="112"/>
      <c r="B10" s="112"/>
      <c r="C10" s="112"/>
      <c r="D10" s="112"/>
      <c r="E10" s="107"/>
      <c r="F10" s="112"/>
      <c r="G10" s="112"/>
      <c r="H10" s="114"/>
      <c r="I10" s="92"/>
      <c r="J10" s="93"/>
      <c r="K10" s="94"/>
    </row>
    <row r="11" spans="1:11" ht="15.5" x14ac:dyDescent="0.35">
      <c r="A11" s="112"/>
      <c r="B11" s="112"/>
      <c r="C11" s="112"/>
      <c r="D11" s="112"/>
      <c r="E11" s="107"/>
      <c r="F11" s="112"/>
      <c r="G11" s="112"/>
      <c r="H11" s="114"/>
      <c r="I11" s="92"/>
      <c r="J11" s="93"/>
      <c r="K11" s="94"/>
    </row>
    <row r="12" spans="1:11" ht="15.5" x14ac:dyDescent="0.35">
      <c r="A12" s="112"/>
      <c r="B12" s="112"/>
      <c r="C12" s="112"/>
      <c r="D12" s="112"/>
      <c r="E12" s="107"/>
      <c r="F12" s="112"/>
      <c r="G12" s="112"/>
      <c r="H12" s="114"/>
      <c r="I12" s="92"/>
      <c r="J12" s="93"/>
      <c r="K12" s="94"/>
    </row>
    <row r="13" spans="1:11" ht="15.5" x14ac:dyDescent="0.35">
      <c r="A13" s="112"/>
      <c r="B13" s="112"/>
      <c r="C13" s="112"/>
      <c r="D13" s="112"/>
      <c r="E13" s="107"/>
      <c r="F13" s="112"/>
      <c r="G13" s="112"/>
      <c r="H13" s="114"/>
      <c r="I13" s="92"/>
      <c r="J13" s="93"/>
      <c r="K13" s="94"/>
    </row>
    <row r="14" spans="1:11" ht="15.5" x14ac:dyDescent="0.35">
      <c r="A14" s="112"/>
      <c r="B14" s="112"/>
      <c r="C14" s="112"/>
      <c r="D14" s="112"/>
      <c r="E14" s="107"/>
      <c r="F14" s="112"/>
      <c r="G14" s="112"/>
      <c r="H14" s="114"/>
      <c r="I14" s="92"/>
      <c r="J14" s="93"/>
      <c r="K14" s="94"/>
    </row>
    <row r="15" spans="1:11" ht="15.5" x14ac:dyDescent="0.35">
      <c r="A15" s="112"/>
      <c r="B15" s="112"/>
      <c r="C15" s="112"/>
      <c r="D15" s="112"/>
      <c r="E15" s="107"/>
      <c r="F15" s="112"/>
      <c r="G15" s="112"/>
      <c r="H15" s="114"/>
      <c r="I15" s="92"/>
      <c r="J15" s="93"/>
      <c r="K15" s="94"/>
    </row>
    <row r="16" spans="1:11" ht="15.5" x14ac:dyDescent="0.35">
      <c r="A16" s="112"/>
      <c r="B16" s="112"/>
      <c r="C16" s="112"/>
      <c r="D16" s="112"/>
      <c r="E16" s="107"/>
      <c r="F16" s="112"/>
      <c r="G16" s="112"/>
      <c r="H16" s="114"/>
      <c r="I16" s="92"/>
      <c r="J16" s="93"/>
      <c r="K16" s="94"/>
    </row>
    <row r="17" spans="1:11" ht="15.5" x14ac:dyDescent="0.35">
      <c r="A17" s="112"/>
      <c r="B17" s="112"/>
      <c r="C17" s="112"/>
      <c r="D17" s="112"/>
      <c r="E17" s="107"/>
      <c r="F17" s="112"/>
      <c r="G17" s="112"/>
      <c r="H17" s="114"/>
      <c r="I17" s="92"/>
      <c r="J17" s="93"/>
      <c r="K17" s="94"/>
    </row>
    <row r="18" spans="1:11" ht="15.5" x14ac:dyDescent="0.35">
      <c r="A18" s="112"/>
      <c r="B18" s="112"/>
      <c r="C18" s="112"/>
      <c r="D18" s="112"/>
      <c r="E18" s="107"/>
      <c r="F18" s="112"/>
      <c r="G18" s="112"/>
      <c r="H18" s="114"/>
      <c r="I18" s="92"/>
      <c r="J18" s="93"/>
      <c r="K18" s="94"/>
    </row>
    <row r="19" spans="1:11" ht="15.5" x14ac:dyDescent="0.35">
      <c r="A19" s="112"/>
      <c r="B19" s="112"/>
      <c r="C19" s="112"/>
      <c r="D19" s="112"/>
      <c r="E19" s="107"/>
      <c r="F19" s="112"/>
      <c r="G19" s="112"/>
      <c r="H19" s="114"/>
      <c r="I19" s="92"/>
      <c r="J19" s="93"/>
      <c r="K19" s="94"/>
    </row>
    <row r="20" spans="1:11" ht="15.5" x14ac:dyDescent="0.35">
      <c r="A20" s="112"/>
      <c r="B20" s="112"/>
      <c r="C20" s="112"/>
      <c r="D20" s="112"/>
      <c r="E20" s="107"/>
      <c r="F20" s="112"/>
      <c r="G20" s="112"/>
      <c r="H20" s="114"/>
      <c r="I20" s="92"/>
      <c r="J20" s="93"/>
      <c r="K20" s="94"/>
    </row>
    <row r="21" spans="1:11" ht="15.5" x14ac:dyDescent="0.35">
      <c r="A21" s="112"/>
      <c r="B21" s="112"/>
      <c r="C21" s="112"/>
      <c r="D21" s="112"/>
      <c r="E21" s="107"/>
      <c r="F21" s="112"/>
      <c r="G21" s="112"/>
      <c r="H21" s="114"/>
      <c r="I21" s="92"/>
      <c r="J21" s="93"/>
      <c r="K21" s="94"/>
    </row>
    <row r="22" spans="1:11" ht="15.5" x14ac:dyDescent="0.35">
      <c r="A22" s="112"/>
      <c r="B22" s="112"/>
      <c r="C22" s="112"/>
      <c r="D22" s="112"/>
      <c r="E22" s="107"/>
      <c r="F22" s="112"/>
      <c r="G22" s="112"/>
      <c r="H22" s="114"/>
      <c r="I22" s="92"/>
      <c r="J22" s="93"/>
      <c r="K22" s="94"/>
    </row>
    <row r="23" spans="1:11" ht="15.5" x14ac:dyDescent="0.35">
      <c r="A23" s="112"/>
      <c r="B23" s="112"/>
      <c r="C23" s="112"/>
      <c r="D23" s="112"/>
      <c r="E23" s="107"/>
      <c r="F23" s="112"/>
      <c r="G23" s="112"/>
      <c r="H23" s="114"/>
      <c r="I23" s="92"/>
      <c r="J23" s="93"/>
      <c r="K23" s="94"/>
    </row>
    <row r="24" spans="1:11" ht="15.5" x14ac:dyDescent="0.35">
      <c r="A24" s="112"/>
      <c r="B24" s="112"/>
      <c r="C24" s="112"/>
      <c r="D24" s="112"/>
      <c r="E24" s="107"/>
      <c r="F24" s="112"/>
      <c r="G24" s="112"/>
      <c r="H24" s="114"/>
      <c r="I24" s="92"/>
      <c r="J24" s="93"/>
      <c r="K24" s="94"/>
    </row>
    <row r="25" spans="1:11" ht="15.5" x14ac:dyDescent="0.35">
      <c r="A25" s="112"/>
      <c r="B25" s="112"/>
      <c r="C25" s="112"/>
      <c r="D25" s="112"/>
      <c r="E25" s="107"/>
      <c r="F25" s="112"/>
      <c r="G25" s="112"/>
      <c r="H25" s="114"/>
      <c r="I25" s="92"/>
      <c r="J25" s="93"/>
      <c r="K25" s="94"/>
    </row>
    <row r="26" spans="1:11" ht="15.5" x14ac:dyDescent="0.35">
      <c r="A26" s="112"/>
      <c r="B26" s="112"/>
      <c r="C26" s="112"/>
      <c r="D26" s="112"/>
      <c r="E26" s="107"/>
      <c r="F26" s="112"/>
      <c r="G26" s="112"/>
      <c r="H26" s="114"/>
      <c r="I26" s="92"/>
      <c r="J26" s="93"/>
      <c r="K26" s="94"/>
    </row>
    <row r="27" spans="1:11" ht="15.5" x14ac:dyDescent="0.35">
      <c r="A27" s="112"/>
      <c r="B27" s="112"/>
      <c r="C27" s="112"/>
      <c r="D27" s="112"/>
      <c r="E27" s="107"/>
      <c r="F27" s="112"/>
      <c r="G27" s="112"/>
      <c r="H27" s="114"/>
      <c r="I27" s="92"/>
      <c r="J27" s="93"/>
      <c r="K27" s="94"/>
    </row>
    <row r="28" spans="1:11" ht="15.5" x14ac:dyDescent="0.35">
      <c r="A28" s="112"/>
      <c r="B28" s="112"/>
      <c r="C28" s="112"/>
      <c r="D28" s="112"/>
      <c r="E28" s="107"/>
      <c r="F28" s="112"/>
      <c r="G28" s="112"/>
      <c r="H28" s="114"/>
      <c r="I28" s="92"/>
      <c r="J28" s="93"/>
      <c r="K28" s="94"/>
    </row>
    <row r="29" spans="1:11" ht="15.5" x14ac:dyDescent="0.35">
      <c r="A29" s="112"/>
      <c r="B29" s="112"/>
      <c r="C29" s="112"/>
      <c r="D29" s="112"/>
      <c r="E29" s="107"/>
      <c r="F29" s="112"/>
      <c r="G29" s="112"/>
      <c r="H29" s="114"/>
      <c r="I29" s="92"/>
      <c r="J29" s="93"/>
      <c r="K29" s="94"/>
    </row>
    <row r="30" spans="1:11" ht="15.5" x14ac:dyDescent="0.35">
      <c r="A30" s="112"/>
      <c r="B30" s="112"/>
      <c r="C30" s="112"/>
      <c r="D30" s="112"/>
      <c r="E30" s="107"/>
      <c r="F30" s="112"/>
      <c r="G30" s="112"/>
      <c r="H30" s="114"/>
      <c r="I30" s="92"/>
      <c r="J30" s="93"/>
      <c r="K30" s="94"/>
    </row>
    <row r="31" spans="1:11" ht="15.5" x14ac:dyDescent="0.35">
      <c r="A31" s="112"/>
      <c r="B31" s="112"/>
      <c r="C31" s="112"/>
      <c r="D31" s="112"/>
      <c r="E31" s="107"/>
      <c r="F31" s="112"/>
      <c r="G31" s="112"/>
      <c r="H31" s="114"/>
      <c r="I31" s="92"/>
      <c r="J31" s="93"/>
      <c r="K31" s="94"/>
    </row>
    <row r="32" spans="1:11" ht="15.5" x14ac:dyDescent="0.35">
      <c r="A32" s="112"/>
      <c r="B32" s="112"/>
      <c r="C32" s="112"/>
      <c r="D32" s="112"/>
      <c r="E32" s="107"/>
      <c r="F32" s="112"/>
      <c r="G32" s="112"/>
      <c r="H32" s="114"/>
      <c r="I32" s="92"/>
      <c r="J32" s="93"/>
      <c r="K32" s="94"/>
    </row>
    <row r="33" spans="1:11" ht="15.5" x14ac:dyDescent="0.35">
      <c r="A33" s="112"/>
      <c r="B33" s="112"/>
      <c r="C33" s="112"/>
      <c r="D33" s="112"/>
      <c r="E33" s="107">
        <v>32</v>
      </c>
      <c r="F33" s="112"/>
      <c r="G33" s="112"/>
      <c r="H33" s="114"/>
      <c r="I33" s="92"/>
      <c r="J33" s="93"/>
      <c r="K33" s="94"/>
    </row>
    <row r="34" spans="1:11" ht="15.5" x14ac:dyDescent="0.35">
      <c r="A34" s="112"/>
      <c r="B34" s="112"/>
      <c r="C34" s="112"/>
      <c r="D34" s="112"/>
      <c r="E34" s="107">
        <v>33</v>
      </c>
      <c r="F34" s="112"/>
      <c r="G34" s="112"/>
      <c r="H34" s="114"/>
      <c r="I34" s="92"/>
      <c r="J34" s="93"/>
      <c r="K34" s="94"/>
    </row>
    <row r="35" spans="1:11" ht="15.5" x14ac:dyDescent="0.35">
      <c r="A35" s="112"/>
      <c r="B35" s="112"/>
      <c r="C35" s="112"/>
      <c r="D35" s="112"/>
      <c r="E35" s="107">
        <v>34</v>
      </c>
      <c r="F35" s="112"/>
      <c r="G35" s="112"/>
      <c r="H35" s="114"/>
      <c r="I35" s="92"/>
      <c r="J35" s="93"/>
      <c r="K35" s="94"/>
    </row>
    <row r="36" spans="1:11" ht="15.5" x14ac:dyDescent="0.35">
      <c r="A36" s="112"/>
      <c r="B36" s="112"/>
      <c r="C36" s="112"/>
      <c r="D36" s="112"/>
      <c r="E36" s="107">
        <v>35</v>
      </c>
      <c r="F36" s="112"/>
      <c r="G36" s="112"/>
      <c r="H36" s="114"/>
      <c r="I36" s="92"/>
      <c r="J36" s="93"/>
      <c r="K36" s="94"/>
    </row>
    <row r="37" spans="1:11" ht="15.5" x14ac:dyDescent="0.35">
      <c r="A37" s="112"/>
      <c r="B37" s="112"/>
      <c r="C37" s="112"/>
      <c r="D37" s="112"/>
      <c r="E37" s="107">
        <v>36</v>
      </c>
      <c r="F37" s="112"/>
      <c r="G37" s="112"/>
      <c r="H37" s="114"/>
      <c r="I37" s="92"/>
      <c r="J37" s="93"/>
      <c r="K37" s="94"/>
    </row>
    <row r="38" spans="1:11" ht="15.5" x14ac:dyDescent="0.35">
      <c r="A38" s="112"/>
      <c r="B38" s="112"/>
      <c r="C38" s="112"/>
      <c r="D38" s="112"/>
      <c r="E38" s="107">
        <v>37</v>
      </c>
      <c r="F38" s="112"/>
      <c r="G38" s="112"/>
      <c r="H38" s="114"/>
      <c r="I38" s="92"/>
      <c r="J38" s="93"/>
      <c r="K38" s="94"/>
    </row>
    <row r="39" spans="1:11" ht="15.5" x14ac:dyDescent="0.35">
      <c r="A39" s="112"/>
      <c r="B39" s="112"/>
      <c r="C39" s="112"/>
      <c r="D39" s="112"/>
      <c r="E39" s="107">
        <v>38</v>
      </c>
      <c r="F39" s="112"/>
      <c r="G39" s="112"/>
      <c r="H39" s="114"/>
      <c r="I39" s="92"/>
      <c r="J39" s="93"/>
      <c r="K39" s="94"/>
    </row>
    <row r="40" spans="1:11" ht="15.5" x14ac:dyDescent="0.35">
      <c r="A40" s="112"/>
      <c r="B40" s="112"/>
      <c r="C40" s="112"/>
      <c r="D40" s="112"/>
      <c r="E40" s="107">
        <v>39</v>
      </c>
      <c r="F40" s="112"/>
      <c r="G40" s="112"/>
      <c r="H40" s="114"/>
      <c r="I40" s="92"/>
      <c r="J40" s="93"/>
      <c r="K40" s="94"/>
    </row>
    <row r="41" spans="1:11" ht="15.5" x14ac:dyDescent="0.35">
      <c r="A41" s="112"/>
      <c r="B41" s="112"/>
      <c r="C41" s="112"/>
      <c r="D41" s="112"/>
      <c r="E41" s="107">
        <v>40</v>
      </c>
      <c r="F41" s="112"/>
      <c r="G41" s="112"/>
      <c r="H41" s="114"/>
      <c r="I41" s="92"/>
      <c r="J41" s="93"/>
      <c r="K41" s="94"/>
    </row>
    <row r="42" spans="1:11" ht="15.5" x14ac:dyDescent="0.35">
      <c r="A42" s="112"/>
      <c r="B42" s="112"/>
      <c r="C42" s="112"/>
      <c r="D42" s="112"/>
      <c r="E42" s="107">
        <v>41</v>
      </c>
      <c r="F42" s="112"/>
      <c r="G42" s="112"/>
      <c r="H42" s="114"/>
      <c r="I42" s="92"/>
      <c r="J42" s="93"/>
      <c r="K42" s="94"/>
    </row>
    <row r="43" spans="1:11" ht="15.5" x14ac:dyDescent="0.35">
      <c r="A43" s="112"/>
      <c r="B43" s="112"/>
      <c r="C43" s="112"/>
      <c r="D43" s="112"/>
      <c r="E43" s="107">
        <v>42</v>
      </c>
      <c r="F43" s="112"/>
      <c r="G43" s="112"/>
      <c r="H43" s="114"/>
      <c r="I43" s="92"/>
      <c r="J43" s="93"/>
      <c r="K43" s="94"/>
    </row>
    <row r="44" spans="1:11" ht="15.5" x14ac:dyDescent="0.35">
      <c r="A44" s="112"/>
      <c r="B44" s="112"/>
      <c r="C44" s="112"/>
      <c r="D44" s="112"/>
      <c r="E44" s="107">
        <v>43</v>
      </c>
      <c r="F44" s="112"/>
      <c r="G44" s="112"/>
      <c r="H44" s="114"/>
      <c r="I44" s="92"/>
      <c r="J44" s="93"/>
      <c r="K44" s="94"/>
    </row>
    <row r="45" spans="1:11" ht="15.5" x14ac:dyDescent="0.35">
      <c r="A45" s="112"/>
      <c r="B45" s="112"/>
      <c r="C45" s="112"/>
      <c r="D45" s="112"/>
      <c r="E45" s="107">
        <v>44</v>
      </c>
      <c r="F45" s="112"/>
      <c r="G45" s="112"/>
      <c r="H45" s="114"/>
      <c r="I45" s="92"/>
      <c r="J45" s="93"/>
      <c r="K45" s="94"/>
    </row>
    <row r="46" spans="1:11" ht="15.5" x14ac:dyDescent="0.35">
      <c r="A46" s="112"/>
      <c r="B46" s="112"/>
      <c r="C46" s="112"/>
      <c r="D46" s="112"/>
      <c r="E46" s="107">
        <v>45</v>
      </c>
      <c r="F46" s="112"/>
      <c r="G46" s="112"/>
      <c r="H46" s="114"/>
      <c r="I46" s="92"/>
      <c r="J46" s="93"/>
      <c r="K46" s="94"/>
    </row>
    <row r="47" spans="1:11" ht="15.5" x14ac:dyDescent="0.35">
      <c r="A47" s="112"/>
      <c r="B47" s="112"/>
      <c r="C47" s="112"/>
      <c r="D47" s="112"/>
      <c r="E47" s="107">
        <v>46</v>
      </c>
      <c r="F47" s="112"/>
      <c r="G47" s="112"/>
      <c r="H47" s="114"/>
      <c r="I47" s="92"/>
      <c r="J47" s="93"/>
      <c r="K47" s="94"/>
    </row>
    <row r="48" spans="1:11" ht="15.5" x14ac:dyDescent="0.35">
      <c r="A48" s="112"/>
      <c r="B48" s="112"/>
      <c r="C48" s="112"/>
      <c r="D48" s="112"/>
      <c r="E48" s="107">
        <v>47</v>
      </c>
      <c r="F48" s="112"/>
      <c r="G48" s="112"/>
      <c r="H48" s="114"/>
      <c r="I48" s="92"/>
      <c r="J48" s="93"/>
      <c r="K48" s="94"/>
    </row>
    <row r="49" spans="1:11" ht="15.5" x14ac:dyDescent="0.35">
      <c r="A49" s="112"/>
      <c r="B49" s="112"/>
      <c r="C49" s="112"/>
      <c r="D49" s="112"/>
      <c r="E49" s="107">
        <v>48</v>
      </c>
      <c r="F49" s="112"/>
      <c r="G49" s="112"/>
      <c r="H49" s="114"/>
      <c r="I49" s="92"/>
      <c r="J49" s="93"/>
      <c r="K49" s="94"/>
    </row>
    <row r="50" spans="1:11" ht="15.5" x14ac:dyDescent="0.35">
      <c r="A50" s="112"/>
      <c r="B50" s="112"/>
      <c r="C50" s="112"/>
      <c r="D50" s="112"/>
      <c r="E50" s="107">
        <v>49</v>
      </c>
      <c r="F50" s="112"/>
      <c r="G50" s="112"/>
      <c r="H50" s="114"/>
      <c r="I50" s="92"/>
      <c r="J50" s="93"/>
      <c r="K50" s="94"/>
    </row>
    <row r="51" spans="1:11" ht="15.5" x14ac:dyDescent="0.35">
      <c r="A51" s="112"/>
      <c r="B51" s="112"/>
      <c r="C51" s="112"/>
      <c r="D51" s="112"/>
      <c r="E51" s="107">
        <v>50</v>
      </c>
      <c r="F51" s="112"/>
      <c r="G51" s="112"/>
      <c r="H51" s="114"/>
      <c r="I51" s="92"/>
      <c r="J51" s="93"/>
      <c r="K51" s="94"/>
    </row>
    <row r="52" spans="1:11" ht="15.5" x14ac:dyDescent="0.35">
      <c r="A52" s="112"/>
      <c r="B52" s="112"/>
      <c r="C52" s="112"/>
      <c r="D52" s="112"/>
      <c r="E52" s="107">
        <v>51</v>
      </c>
      <c r="F52" s="112"/>
      <c r="G52" s="112"/>
      <c r="H52" s="114"/>
      <c r="I52" s="92"/>
      <c r="J52" s="93"/>
      <c r="K52" s="94"/>
    </row>
    <row r="53" spans="1:11" ht="15.5" x14ac:dyDescent="0.35">
      <c r="A53" s="112"/>
      <c r="B53" s="112"/>
      <c r="C53" s="112"/>
      <c r="D53" s="112"/>
      <c r="E53" s="107">
        <v>52</v>
      </c>
      <c r="F53" s="112"/>
      <c r="G53" s="112"/>
      <c r="H53" s="114"/>
      <c r="I53" s="92"/>
      <c r="J53" s="93"/>
      <c r="K53" s="94"/>
    </row>
    <row r="54" spans="1:11" ht="15.5" x14ac:dyDescent="0.35">
      <c r="A54" s="112"/>
      <c r="B54" s="112"/>
      <c r="C54" s="112"/>
      <c r="D54" s="112"/>
      <c r="E54" s="107">
        <v>53</v>
      </c>
      <c r="F54" s="112"/>
      <c r="G54" s="112"/>
      <c r="H54" s="114"/>
      <c r="I54" s="92"/>
      <c r="J54" s="93"/>
      <c r="K54" s="94"/>
    </row>
    <row r="55" spans="1:11" ht="15.5" x14ac:dyDescent="0.35">
      <c r="A55" s="112"/>
      <c r="B55" s="112"/>
      <c r="C55" s="112"/>
      <c r="D55" s="112"/>
      <c r="E55" s="107">
        <v>54</v>
      </c>
      <c r="F55" s="112"/>
      <c r="G55" s="112"/>
      <c r="H55" s="114"/>
      <c r="I55" s="92"/>
      <c r="J55" s="93"/>
      <c r="K55" s="94"/>
    </row>
    <row r="56" spans="1:11" ht="15.5" x14ac:dyDescent="0.35">
      <c r="A56" s="112"/>
      <c r="B56" s="112"/>
      <c r="C56" s="112"/>
      <c r="D56" s="112"/>
      <c r="E56" s="107">
        <v>55</v>
      </c>
      <c r="F56" s="112"/>
      <c r="G56" s="112"/>
      <c r="H56" s="114"/>
      <c r="I56" s="92"/>
      <c r="J56" s="93"/>
      <c r="K56" s="94"/>
    </row>
    <row r="57" spans="1:11" ht="15.5" x14ac:dyDescent="0.35">
      <c r="A57" s="112"/>
      <c r="B57" s="112"/>
      <c r="C57" s="112"/>
      <c r="D57" s="112"/>
      <c r="E57" s="107">
        <v>56</v>
      </c>
      <c r="F57" s="112"/>
      <c r="G57" s="112"/>
      <c r="H57" s="114"/>
      <c r="I57" s="92"/>
      <c r="J57" s="93"/>
      <c r="K57" s="94"/>
    </row>
    <row r="58" spans="1:11" ht="15.5" x14ac:dyDescent="0.35">
      <c r="A58" s="112"/>
      <c r="B58" s="112"/>
      <c r="C58" s="112"/>
      <c r="D58" s="112"/>
      <c r="E58" s="107">
        <v>57</v>
      </c>
      <c r="F58" s="112"/>
      <c r="G58" s="112"/>
      <c r="H58" s="114"/>
      <c r="I58" s="92"/>
      <c r="J58" s="93"/>
      <c r="K58" s="94"/>
    </row>
    <row r="59" spans="1:11" ht="15.5" x14ac:dyDescent="0.35">
      <c r="A59" s="112"/>
      <c r="B59" s="112"/>
      <c r="C59" s="112"/>
      <c r="D59" s="112"/>
      <c r="E59" s="107">
        <v>58</v>
      </c>
      <c r="F59" s="112"/>
      <c r="G59" s="112"/>
      <c r="H59" s="114"/>
      <c r="I59" s="92"/>
      <c r="J59" s="93"/>
      <c r="K59" s="94"/>
    </row>
    <row r="60" spans="1:11" ht="15.5" x14ac:dyDescent="0.35">
      <c r="A60" s="112"/>
      <c r="B60" s="112"/>
      <c r="C60" s="112"/>
      <c r="D60" s="112"/>
      <c r="E60" s="107">
        <v>59</v>
      </c>
      <c r="F60" s="112"/>
      <c r="G60" s="112"/>
      <c r="H60" s="114"/>
      <c r="I60" s="92"/>
      <c r="J60" s="93"/>
      <c r="K60" s="94"/>
    </row>
    <row r="61" spans="1:11" ht="15.5" x14ac:dyDescent="0.35">
      <c r="A61" s="112"/>
      <c r="B61" s="112"/>
      <c r="C61" s="112"/>
      <c r="D61" s="112"/>
      <c r="E61" s="107">
        <v>60</v>
      </c>
      <c r="F61" s="112"/>
      <c r="G61" s="112"/>
      <c r="H61" s="114"/>
      <c r="I61" s="92"/>
      <c r="J61" s="93"/>
      <c r="K61" s="94"/>
    </row>
    <row r="62" spans="1:11" ht="15.5" x14ac:dyDescent="0.35">
      <c r="A62" s="112"/>
      <c r="B62" s="112"/>
      <c r="C62" s="112"/>
      <c r="D62" s="112"/>
      <c r="E62" s="107">
        <v>61</v>
      </c>
      <c r="F62" s="112"/>
      <c r="G62" s="112"/>
      <c r="H62" s="114"/>
      <c r="I62" s="92"/>
      <c r="J62" s="93"/>
      <c r="K62" s="94"/>
    </row>
    <row r="63" spans="1:11" ht="15.5" x14ac:dyDescent="0.35">
      <c r="A63" s="112"/>
      <c r="B63" s="112"/>
      <c r="C63" s="112"/>
      <c r="D63" s="112"/>
      <c r="E63" s="107">
        <v>62</v>
      </c>
      <c r="F63" s="112"/>
      <c r="G63" s="112"/>
      <c r="H63" s="114"/>
      <c r="I63" s="92"/>
      <c r="J63" s="93"/>
      <c r="K63" s="94"/>
    </row>
    <row r="64" spans="1:11" ht="15.5" x14ac:dyDescent="0.35">
      <c r="A64" s="112"/>
      <c r="B64" s="112"/>
      <c r="C64" s="112"/>
      <c r="D64" s="112"/>
      <c r="E64" s="107">
        <v>63</v>
      </c>
      <c r="F64" s="112"/>
      <c r="G64" s="112"/>
      <c r="H64" s="114"/>
      <c r="I64" s="92"/>
      <c r="J64" s="93"/>
      <c r="K64" s="94"/>
    </row>
    <row r="65" spans="1:11" ht="15.5" x14ac:dyDescent="0.35">
      <c r="A65" s="112"/>
      <c r="B65" s="112"/>
      <c r="C65" s="112"/>
      <c r="D65" s="112"/>
      <c r="E65" s="107">
        <v>64</v>
      </c>
      <c r="F65" s="112"/>
      <c r="G65" s="112"/>
      <c r="H65" s="114"/>
      <c r="I65" s="92"/>
      <c r="J65" s="93"/>
      <c r="K65" s="94"/>
    </row>
    <row r="66" spans="1:11" ht="15.5" x14ac:dyDescent="0.35">
      <c r="A66" s="112"/>
      <c r="B66" s="112"/>
      <c r="C66" s="112"/>
      <c r="D66" s="112"/>
      <c r="E66" s="107">
        <v>65</v>
      </c>
      <c r="F66" s="112"/>
      <c r="G66" s="112"/>
      <c r="H66" s="114"/>
      <c r="I66" s="92"/>
      <c r="J66" s="93"/>
      <c r="K66" s="94"/>
    </row>
    <row r="67" spans="1:11" ht="15.5" x14ac:dyDescent="0.35">
      <c r="A67" s="112"/>
      <c r="B67" s="112"/>
      <c r="C67" s="112"/>
      <c r="D67" s="112"/>
      <c r="E67" s="107">
        <v>66</v>
      </c>
      <c r="F67" s="112"/>
      <c r="G67" s="112"/>
      <c r="H67" s="114"/>
      <c r="I67" s="92"/>
      <c r="J67" s="93"/>
      <c r="K67" s="94"/>
    </row>
    <row r="68" spans="1:11" ht="15.5" x14ac:dyDescent="0.35">
      <c r="A68" s="112"/>
      <c r="B68" s="112"/>
      <c r="C68" s="112"/>
      <c r="D68" s="112"/>
      <c r="E68" s="107">
        <v>67</v>
      </c>
      <c r="F68" s="112"/>
      <c r="G68" s="112"/>
      <c r="H68" s="114"/>
      <c r="I68" s="92"/>
      <c r="J68" s="93"/>
      <c r="K68" s="94"/>
    </row>
    <row r="69" spans="1:11" ht="15.5" x14ac:dyDescent="0.35">
      <c r="A69" s="112"/>
      <c r="B69" s="112"/>
      <c r="C69" s="112"/>
      <c r="D69" s="112"/>
      <c r="E69" s="107">
        <v>68</v>
      </c>
      <c r="F69" s="112"/>
      <c r="G69" s="112"/>
      <c r="H69" s="114"/>
      <c r="I69" s="92"/>
      <c r="J69" s="93"/>
      <c r="K69" s="94"/>
    </row>
    <row r="70" spans="1:11" ht="15.5" x14ac:dyDescent="0.35">
      <c r="A70" s="112"/>
      <c r="B70" s="112"/>
      <c r="C70" s="112"/>
      <c r="D70" s="112"/>
      <c r="E70" s="107">
        <v>69</v>
      </c>
      <c r="F70" s="112"/>
      <c r="G70" s="112"/>
      <c r="H70" s="114"/>
      <c r="I70" s="92"/>
      <c r="J70" s="93"/>
      <c r="K70" s="94"/>
    </row>
    <row r="71" spans="1:11" ht="15.5" x14ac:dyDescent="0.35">
      <c r="A71" s="112"/>
      <c r="B71" s="112"/>
      <c r="C71" s="112"/>
      <c r="D71" s="112"/>
      <c r="E71" s="107">
        <v>70</v>
      </c>
      <c r="F71" s="112"/>
      <c r="G71" s="112"/>
      <c r="H71" s="114"/>
      <c r="I71" s="92"/>
      <c r="J71" s="93"/>
      <c r="K71" s="94"/>
    </row>
    <row r="72" spans="1:11" ht="15.5" x14ac:dyDescent="0.35">
      <c r="A72" s="112"/>
      <c r="B72" s="112"/>
      <c r="C72" s="112"/>
      <c r="D72" s="112"/>
      <c r="E72" s="107">
        <v>71</v>
      </c>
      <c r="F72" s="112"/>
      <c r="G72" s="112"/>
      <c r="H72" s="114"/>
      <c r="I72" s="92"/>
      <c r="J72" s="93"/>
      <c r="K72" s="94"/>
    </row>
    <row r="73" spans="1:11" ht="15.5" x14ac:dyDescent="0.35">
      <c r="A73" s="112"/>
      <c r="B73" s="112"/>
      <c r="C73" s="112"/>
      <c r="D73" s="112"/>
      <c r="E73" s="107">
        <v>72</v>
      </c>
      <c r="F73" s="112"/>
      <c r="G73" s="112"/>
      <c r="H73" s="114"/>
      <c r="I73" s="92"/>
      <c r="J73" s="93"/>
      <c r="K73" s="94"/>
    </row>
    <row r="74" spans="1:11" ht="15.5" x14ac:dyDescent="0.35">
      <c r="A74" s="112"/>
      <c r="B74" s="112"/>
      <c r="C74" s="112"/>
      <c r="D74" s="112"/>
      <c r="E74" s="107">
        <v>73</v>
      </c>
      <c r="F74" s="112"/>
      <c r="G74" s="112"/>
      <c r="H74" s="114"/>
      <c r="I74" s="92"/>
      <c r="J74" s="93"/>
      <c r="K74" s="94"/>
    </row>
    <row r="75" spans="1:11" ht="15.5" x14ac:dyDescent="0.35">
      <c r="A75" s="112"/>
      <c r="B75" s="112"/>
      <c r="C75" s="112"/>
      <c r="D75" s="112"/>
      <c r="E75" s="107">
        <v>74</v>
      </c>
      <c r="F75" s="112"/>
      <c r="G75" s="112"/>
      <c r="H75" s="114"/>
      <c r="I75" s="92"/>
      <c r="J75" s="93"/>
      <c r="K75" s="94"/>
    </row>
    <row r="76" spans="1:11" ht="15.5" x14ac:dyDescent="0.35">
      <c r="A76" s="112"/>
      <c r="B76" s="112"/>
      <c r="C76" s="112"/>
      <c r="D76" s="112"/>
      <c r="E76" s="107">
        <v>75</v>
      </c>
      <c r="F76" s="112"/>
      <c r="G76" s="112"/>
      <c r="H76" s="114"/>
      <c r="I76" s="92"/>
      <c r="J76" s="93"/>
      <c r="K76" s="94"/>
    </row>
    <row r="77" spans="1:11" ht="15.5" x14ac:dyDescent="0.35">
      <c r="A77" s="112"/>
      <c r="B77" s="112"/>
      <c r="C77" s="112"/>
      <c r="D77" s="112"/>
      <c r="E77" s="107">
        <v>76</v>
      </c>
      <c r="F77" s="112"/>
      <c r="G77" s="112"/>
      <c r="H77" s="114"/>
      <c r="I77" s="92"/>
      <c r="J77" s="93"/>
      <c r="K77" s="94"/>
    </row>
    <row r="78" spans="1:11" ht="15.5" x14ac:dyDescent="0.35">
      <c r="A78" s="112"/>
      <c r="B78" s="112"/>
      <c r="C78" s="112"/>
      <c r="D78" s="112"/>
      <c r="E78" s="107">
        <v>77</v>
      </c>
      <c r="F78" s="112"/>
      <c r="G78" s="112"/>
      <c r="H78" s="114"/>
      <c r="I78" s="92"/>
      <c r="J78" s="93"/>
      <c r="K78" s="94"/>
    </row>
    <row r="79" spans="1:11" ht="15.5" x14ac:dyDescent="0.35">
      <c r="A79" s="112"/>
      <c r="B79" s="112"/>
      <c r="C79" s="112"/>
      <c r="D79" s="112"/>
      <c r="E79" s="107">
        <v>78</v>
      </c>
      <c r="F79" s="112"/>
      <c r="G79" s="112"/>
      <c r="H79" s="114"/>
      <c r="I79" s="92"/>
      <c r="J79" s="93"/>
      <c r="K79" s="94"/>
    </row>
    <row r="80" spans="1:11" ht="15.5" x14ac:dyDescent="0.35">
      <c r="A80" s="112"/>
      <c r="B80" s="112"/>
      <c r="C80" s="112"/>
      <c r="D80" s="112"/>
      <c r="E80" s="107">
        <v>79</v>
      </c>
      <c r="F80" s="112"/>
      <c r="G80" s="112"/>
      <c r="H80" s="114"/>
      <c r="I80" s="92"/>
      <c r="J80" s="93"/>
      <c r="K80" s="94"/>
    </row>
    <row r="81" spans="1:11" ht="15.5" x14ac:dyDescent="0.35">
      <c r="A81" s="112"/>
      <c r="B81" s="112"/>
      <c r="C81" s="112"/>
      <c r="D81" s="112"/>
      <c r="E81" s="107">
        <v>80</v>
      </c>
      <c r="F81" s="112"/>
      <c r="G81" s="112"/>
      <c r="H81" s="114"/>
      <c r="I81" s="92"/>
      <c r="J81" s="93"/>
      <c r="K81" s="94"/>
    </row>
    <row r="82" spans="1:11" ht="15.5" x14ac:dyDescent="0.35">
      <c r="A82" s="112"/>
      <c r="B82" s="112"/>
      <c r="C82" s="112"/>
      <c r="D82" s="112"/>
      <c r="E82" s="107">
        <v>81</v>
      </c>
      <c r="F82" s="112"/>
      <c r="G82" s="112"/>
      <c r="H82" s="114"/>
      <c r="I82" s="92"/>
      <c r="J82" s="93"/>
      <c r="K82" s="94"/>
    </row>
    <row r="83" spans="1:11" ht="15.5" x14ac:dyDescent="0.35">
      <c r="A83" s="112"/>
      <c r="B83" s="112"/>
      <c r="C83" s="112"/>
      <c r="D83" s="112"/>
      <c r="E83" s="107">
        <v>82</v>
      </c>
      <c r="F83" s="112"/>
      <c r="G83" s="112"/>
      <c r="H83" s="114"/>
      <c r="I83" s="92"/>
      <c r="J83" s="93"/>
      <c r="K83" s="94"/>
    </row>
    <row r="84" spans="1:11" ht="15.5" x14ac:dyDescent="0.35">
      <c r="A84" s="112"/>
      <c r="B84" s="112"/>
      <c r="C84" s="112"/>
      <c r="D84" s="112"/>
      <c r="E84" s="107">
        <v>83</v>
      </c>
      <c r="F84" s="112"/>
      <c r="G84" s="112"/>
      <c r="H84" s="114"/>
      <c r="I84" s="92"/>
      <c r="J84" s="93"/>
      <c r="K84" s="94"/>
    </row>
    <row r="85" spans="1:11" ht="15.5" x14ac:dyDescent="0.35">
      <c r="A85" s="112"/>
      <c r="B85" s="112"/>
      <c r="C85" s="112"/>
      <c r="D85" s="112"/>
      <c r="E85" s="107">
        <v>84</v>
      </c>
      <c r="F85" s="112"/>
      <c r="G85" s="112"/>
      <c r="H85" s="114"/>
      <c r="I85" s="92"/>
      <c r="J85" s="93"/>
      <c r="K85" s="94"/>
    </row>
    <row r="86" spans="1:11" ht="15.5" x14ac:dyDescent="0.35">
      <c r="A86" s="112"/>
      <c r="B86" s="112"/>
      <c r="C86" s="112"/>
      <c r="D86" s="112"/>
      <c r="E86" s="107">
        <v>85</v>
      </c>
      <c r="F86" s="112"/>
      <c r="G86" s="112"/>
      <c r="H86" s="114"/>
      <c r="I86" s="92"/>
      <c r="J86" s="93"/>
      <c r="K86" s="94"/>
    </row>
    <row r="87" spans="1:11" ht="15.5" x14ac:dyDescent="0.35">
      <c r="A87" s="112"/>
      <c r="B87" s="112"/>
      <c r="C87" s="112"/>
      <c r="D87" s="112"/>
      <c r="E87" s="107">
        <v>86</v>
      </c>
      <c r="F87" s="112"/>
      <c r="G87" s="112"/>
      <c r="H87" s="114"/>
      <c r="I87" s="92"/>
      <c r="J87" s="93"/>
      <c r="K87" s="94"/>
    </row>
    <row r="88" spans="1:11" ht="15.5" x14ac:dyDescent="0.35">
      <c r="A88" s="112"/>
      <c r="B88" s="112"/>
      <c r="C88" s="112"/>
      <c r="D88" s="112"/>
      <c r="E88" s="107">
        <v>87</v>
      </c>
      <c r="F88" s="112"/>
      <c r="G88" s="112"/>
      <c r="H88" s="114"/>
      <c r="I88" s="92"/>
      <c r="J88" s="93"/>
      <c r="K88" s="94"/>
    </row>
    <row r="89" spans="1:11" ht="15.5" x14ac:dyDescent="0.35">
      <c r="A89" s="112"/>
      <c r="B89" s="112"/>
      <c r="C89" s="112"/>
      <c r="D89" s="112"/>
      <c r="E89" s="107">
        <v>88</v>
      </c>
      <c r="F89" s="112"/>
      <c r="G89" s="112"/>
      <c r="H89" s="114"/>
      <c r="I89" s="92"/>
      <c r="J89" s="93"/>
      <c r="K89" s="94"/>
    </row>
    <row r="90" spans="1:11" ht="15.5" x14ac:dyDescent="0.35">
      <c r="A90" s="112"/>
      <c r="B90" s="112"/>
      <c r="C90" s="112"/>
      <c r="D90" s="112"/>
      <c r="E90" s="107">
        <v>89</v>
      </c>
      <c r="F90" s="112"/>
      <c r="G90" s="112"/>
      <c r="H90" s="114"/>
      <c r="I90" s="92"/>
      <c r="J90" s="93"/>
      <c r="K90" s="94"/>
    </row>
    <row r="91" spans="1:11" ht="15.5" x14ac:dyDescent="0.35">
      <c r="A91" s="112"/>
      <c r="B91" s="112"/>
      <c r="C91" s="112"/>
      <c r="D91" s="112"/>
      <c r="E91" s="107">
        <v>90</v>
      </c>
      <c r="F91" s="112"/>
      <c r="G91" s="112"/>
      <c r="H91" s="114"/>
      <c r="I91" s="92"/>
      <c r="J91" s="93"/>
      <c r="K91" s="94"/>
    </row>
    <row r="92" spans="1:11" ht="15.5" x14ac:dyDescent="0.35">
      <c r="A92" s="112"/>
      <c r="B92" s="112"/>
      <c r="C92" s="112"/>
      <c r="D92" s="112"/>
      <c r="E92" s="107">
        <v>91</v>
      </c>
      <c r="F92" s="112"/>
      <c r="G92" s="112"/>
      <c r="H92" s="114"/>
      <c r="I92" s="92"/>
      <c r="J92" s="93"/>
      <c r="K92" s="94"/>
    </row>
    <row r="93" spans="1:11" ht="15.5" x14ac:dyDescent="0.35">
      <c r="A93" s="112"/>
      <c r="B93" s="112"/>
      <c r="C93" s="112"/>
      <c r="D93" s="112"/>
      <c r="E93" s="107">
        <v>92</v>
      </c>
      <c r="F93" s="112"/>
      <c r="G93" s="112"/>
      <c r="H93" s="114"/>
      <c r="I93" s="92"/>
      <c r="J93" s="93"/>
      <c r="K93" s="94"/>
    </row>
    <row r="94" spans="1:11" ht="15.5" x14ac:dyDescent="0.35">
      <c r="A94" s="112"/>
      <c r="B94" s="112"/>
      <c r="C94" s="112"/>
      <c r="D94" s="112"/>
      <c r="E94" s="107">
        <v>93</v>
      </c>
      <c r="F94" s="112"/>
      <c r="G94" s="112"/>
      <c r="H94" s="114"/>
      <c r="I94" s="92"/>
      <c r="J94" s="93"/>
      <c r="K94" s="94"/>
    </row>
    <row r="95" spans="1:11" ht="15.5" x14ac:dyDescent="0.35">
      <c r="A95" s="112"/>
      <c r="B95" s="112"/>
      <c r="C95" s="112"/>
      <c r="D95" s="112"/>
      <c r="E95" s="107">
        <v>94</v>
      </c>
      <c r="F95" s="112"/>
      <c r="G95" s="112"/>
      <c r="H95" s="114"/>
      <c r="I95" s="92"/>
      <c r="J95" s="93"/>
      <c r="K95" s="94"/>
    </row>
    <row r="96" spans="1:11" ht="15.5" x14ac:dyDescent="0.35">
      <c r="A96" s="112"/>
      <c r="B96" s="112"/>
      <c r="C96" s="112"/>
      <c r="D96" s="112"/>
      <c r="E96" s="107">
        <v>95</v>
      </c>
      <c r="F96" s="112"/>
      <c r="G96" s="112"/>
      <c r="H96" s="114"/>
      <c r="I96" s="92"/>
      <c r="J96" s="93"/>
      <c r="K96" s="94"/>
    </row>
    <row r="97" spans="1:11" ht="15.5" x14ac:dyDescent="0.35">
      <c r="A97" s="112"/>
      <c r="B97" s="112"/>
      <c r="C97" s="112"/>
      <c r="D97" s="112"/>
      <c r="E97" s="107">
        <v>96</v>
      </c>
      <c r="F97" s="112"/>
      <c r="G97" s="112"/>
      <c r="H97" s="114"/>
      <c r="I97" s="92"/>
      <c r="J97" s="93"/>
      <c r="K97" s="94"/>
    </row>
    <row r="98" spans="1:11" ht="15.5" x14ac:dyDescent="0.35">
      <c r="A98" s="112"/>
      <c r="B98" s="112"/>
      <c r="C98" s="112"/>
      <c r="D98" s="112"/>
      <c r="E98" s="107">
        <v>97</v>
      </c>
      <c r="F98" s="112"/>
      <c r="G98" s="112"/>
      <c r="H98" s="114"/>
      <c r="I98" s="92"/>
      <c r="J98" s="93"/>
      <c r="K98" s="94"/>
    </row>
    <row r="99" spans="1:11" ht="15.5" x14ac:dyDescent="0.35">
      <c r="A99" s="112"/>
      <c r="B99" s="112"/>
      <c r="C99" s="112"/>
      <c r="D99" s="112"/>
      <c r="E99" s="107">
        <v>98</v>
      </c>
      <c r="F99" s="112"/>
      <c r="G99" s="112"/>
      <c r="H99" s="114"/>
      <c r="I99" s="92"/>
      <c r="J99" s="93"/>
      <c r="K99" s="94"/>
    </row>
    <row r="100" spans="1:11" ht="15.5" x14ac:dyDescent="0.35">
      <c r="A100" s="112"/>
      <c r="B100" s="112"/>
      <c r="C100" s="112"/>
      <c r="D100" s="112"/>
      <c r="E100" s="107">
        <v>99</v>
      </c>
      <c r="F100" s="112"/>
      <c r="G100" s="112"/>
      <c r="H100" s="114"/>
      <c r="I100" s="92"/>
      <c r="J100" s="93"/>
      <c r="K100" s="94"/>
    </row>
    <row r="101" spans="1:11" ht="15.5" x14ac:dyDescent="0.35">
      <c r="A101" s="112"/>
      <c r="B101" s="112"/>
      <c r="C101" s="112"/>
      <c r="D101" s="112"/>
      <c r="E101" s="107">
        <v>100</v>
      </c>
      <c r="F101" s="112"/>
      <c r="G101" s="112"/>
      <c r="H101" s="114"/>
      <c r="I101" s="92"/>
      <c r="J101" s="93"/>
      <c r="K101" s="94"/>
    </row>
    <row r="102" spans="1:11" ht="15.5" x14ac:dyDescent="0.35">
      <c r="A102" s="112"/>
      <c r="B102" s="112"/>
      <c r="C102" s="112"/>
      <c r="D102" s="112"/>
      <c r="E102" s="107">
        <v>101</v>
      </c>
      <c r="F102" s="112"/>
      <c r="G102" s="112"/>
      <c r="H102" s="114"/>
      <c r="I102" s="92"/>
      <c r="J102" s="93"/>
      <c r="K102" s="94"/>
    </row>
    <row r="103" spans="1:11" ht="15.5" x14ac:dyDescent="0.35">
      <c r="A103" s="112"/>
      <c r="B103" s="112"/>
      <c r="C103" s="112"/>
      <c r="D103" s="112"/>
      <c r="E103" s="107">
        <v>102</v>
      </c>
      <c r="F103" s="112"/>
      <c r="G103" s="112"/>
      <c r="H103" s="114"/>
      <c r="I103" s="92"/>
      <c r="J103" s="93"/>
      <c r="K103" s="94"/>
    </row>
    <row r="104" spans="1:11" ht="15.5" x14ac:dyDescent="0.35">
      <c r="A104" s="112"/>
      <c r="B104" s="112"/>
      <c r="C104" s="112"/>
      <c r="D104" s="112"/>
      <c r="E104" s="107">
        <v>103</v>
      </c>
      <c r="F104" s="112"/>
      <c r="G104" s="112"/>
      <c r="H104" s="114"/>
      <c r="I104" s="92"/>
      <c r="J104" s="93"/>
      <c r="K104" s="94"/>
    </row>
    <row r="105" spans="1:11" ht="15.5" x14ac:dyDescent="0.35">
      <c r="A105" s="112"/>
      <c r="B105" s="112"/>
      <c r="C105" s="112"/>
      <c r="D105" s="112"/>
      <c r="E105" s="107">
        <v>104</v>
      </c>
      <c r="F105" s="112"/>
      <c r="G105" s="112"/>
      <c r="H105" s="114"/>
      <c r="I105" s="92"/>
      <c r="J105" s="93"/>
      <c r="K105" s="94"/>
    </row>
    <row r="106" spans="1:11" ht="15.5" x14ac:dyDescent="0.35">
      <c r="A106" s="112"/>
      <c r="B106" s="112"/>
      <c r="C106" s="112"/>
      <c r="D106" s="112"/>
      <c r="E106" s="107">
        <v>105</v>
      </c>
      <c r="F106" s="112"/>
      <c r="G106" s="112"/>
      <c r="H106" s="114"/>
      <c r="I106" s="92"/>
      <c r="J106" s="93"/>
      <c r="K106" s="94"/>
    </row>
    <row r="107" spans="1:11" ht="15.5" x14ac:dyDescent="0.35">
      <c r="A107" s="112"/>
      <c r="B107" s="112"/>
      <c r="C107" s="112"/>
      <c r="D107" s="112"/>
      <c r="E107" s="107">
        <v>106</v>
      </c>
      <c r="F107" s="112"/>
      <c r="G107" s="112"/>
      <c r="H107" s="114"/>
      <c r="I107" s="92"/>
      <c r="J107" s="93"/>
      <c r="K107" s="94"/>
    </row>
    <row r="108" spans="1:11" ht="15.5" x14ac:dyDescent="0.35">
      <c r="A108" s="112"/>
      <c r="B108" s="112"/>
      <c r="C108" s="112"/>
      <c r="D108" s="112"/>
      <c r="E108" s="107">
        <v>107</v>
      </c>
      <c r="F108" s="112"/>
      <c r="G108" s="112"/>
      <c r="H108" s="114"/>
      <c r="I108" s="92"/>
      <c r="J108" s="93"/>
      <c r="K108" s="94"/>
    </row>
    <row r="109" spans="1:11" ht="15.5" x14ac:dyDescent="0.35">
      <c r="A109" s="112"/>
      <c r="B109" s="112"/>
      <c r="C109" s="112"/>
      <c r="D109" s="112"/>
      <c r="E109" s="107">
        <v>108</v>
      </c>
      <c r="F109" s="112"/>
      <c r="G109" s="112"/>
      <c r="H109" s="114"/>
      <c r="I109" s="92"/>
      <c r="J109" s="93"/>
      <c r="K109" s="94"/>
    </row>
    <row r="110" spans="1:11" ht="15.5" x14ac:dyDescent="0.35">
      <c r="A110" s="112"/>
      <c r="B110" s="112"/>
      <c r="C110" s="112"/>
      <c r="D110" s="112"/>
      <c r="E110" s="107">
        <v>109</v>
      </c>
      <c r="F110" s="112"/>
      <c r="G110" s="112"/>
      <c r="H110" s="114"/>
      <c r="I110" s="92"/>
      <c r="J110" s="93"/>
      <c r="K110" s="94"/>
    </row>
    <row r="111" spans="1:11" ht="15.5" x14ac:dyDescent="0.35">
      <c r="A111" s="112"/>
      <c r="B111" s="112"/>
      <c r="C111" s="112"/>
      <c r="D111" s="112"/>
      <c r="E111" s="107">
        <v>110</v>
      </c>
      <c r="F111" s="112"/>
      <c r="G111" s="112"/>
      <c r="H111" s="114"/>
      <c r="I111" s="92"/>
      <c r="J111" s="93"/>
      <c r="K111" s="94"/>
    </row>
    <row r="112" spans="1:11" ht="15.5" x14ac:dyDescent="0.35">
      <c r="A112" s="112"/>
      <c r="B112" s="112"/>
      <c r="C112" s="112"/>
      <c r="D112" s="112"/>
      <c r="E112" s="107">
        <v>111</v>
      </c>
      <c r="F112" s="112"/>
      <c r="G112" s="112"/>
      <c r="H112" s="114"/>
      <c r="I112" s="92"/>
      <c r="J112" s="93"/>
      <c r="K112" s="94"/>
    </row>
    <row r="113" spans="1:11" ht="15.5" x14ac:dyDescent="0.35">
      <c r="A113" s="112"/>
      <c r="B113" s="112"/>
      <c r="C113" s="112"/>
      <c r="D113" s="112"/>
      <c r="E113" s="107">
        <v>112</v>
      </c>
      <c r="F113" s="112"/>
      <c r="G113" s="112"/>
      <c r="H113" s="114"/>
      <c r="I113" s="92"/>
      <c r="J113" s="93"/>
      <c r="K113" s="94"/>
    </row>
    <row r="114" spans="1:11" ht="15.5" x14ac:dyDescent="0.35">
      <c r="A114" s="112"/>
      <c r="B114" s="112"/>
      <c r="C114" s="112"/>
      <c r="D114" s="112"/>
      <c r="E114" s="107">
        <v>113</v>
      </c>
      <c r="F114" s="112"/>
      <c r="G114" s="112"/>
      <c r="H114" s="114"/>
      <c r="I114" s="92"/>
      <c r="J114" s="93"/>
      <c r="K114" s="94"/>
    </row>
    <row r="115" spans="1:11" ht="15.5" x14ac:dyDescent="0.35">
      <c r="A115" s="112"/>
      <c r="B115" s="112"/>
      <c r="C115" s="112"/>
      <c r="D115" s="112"/>
      <c r="E115" s="107">
        <v>114</v>
      </c>
      <c r="F115" s="112"/>
      <c r="G115" s="112"/>
      <c r="H115" s="114"/>
      <c r="I115" s="92"/>
      <c r="J115" s="93"/>
      <c r="K115" s="94"/>
    </row>
    <row r="116" spans="1:11" ht="15.5" x14ac:dyDescent="0.35">
      <c r="A116" s="112"/>
      <c r="B116" s="112"/>
      <c r="C116" s="112"/>
      <c r="D116" s="112"/>
      <c r="E116" s="107">
        <v>115</v>
      </c>
      <c r="F116" s="112"/>
      <c r="G116" s="112"/>
      <c r="H116" s="114"/>
      <c r="I116" s="92"/>
      <c r="J116" s="93"/>
      <c r="K116" s="94"/>
    </row>
    <row r="117" spans="1:11" ht="15.5" x14ac:dyDescent="0.35">
      <c r="A117" s="112"/>
      <c r="B117" s="112"/>
      <c r="C117" s="112"/>
      <c r="D117" s="112"/>
      <c r="E117" s="107">
        <v>116</v>
      </c>
      <c r="F117" s="112"/>
      <c r="G117" s="112"/>
      <c r="H117" s="114"/>
      <c r="I117" s="92"/>
      <c r="J117" s="93"/>
      <c r="K117" s="94"/>
    </row>
    <row r="118" spans="1:11" ht="15.5" x14ac:dyDescent="0.35">
      <c r="A118" s="112"/>
      <c r="B118" s="112"/>
      <c r="C118" s="112"/>
      <c r="D118" s="112"/>
      <c r="E118" s="107">
        <v>117</v>
      </c>
      <c r="F118" s="112"/>
      <c r="G118" s="112"/>
      <c r="H118" s="114"/>
      <c r="I118" s="92"/>
      <c r="J118" s="93"/>
      <c r="K118" s="94"/>
    </row>
    <row r="119" spans="1:11" ht="15.5" x14ac:dyDescent="0.35">
      <c r="A119" s="112"/>
      <c r="B119" s="112"/>
      <c r="C119" s="112"/>
      <c r="D119" s="112"/>
      <c r="E119" s="107">
        <v>118</v>
      </c>
      <c r="F119" s="112"/>
      <c r="G119" s="112"/>
      <c r="H119" s="114"/>
      <c r="I119" s="92"/>
      <c r="J119" s="93"/>
      <c r="K119" s="94"/>
    </row>
    <row r="120" spans="1:11" ht="15.5" x14ac:dyDescent="0.35">
      <c r="A120" s="112"/>
      <c r="B120" s="112"/>
      <c r="C120" s="112"/>
      <c r="D120" s="112"/>
      <c r="E120" s="107">
        <v>119</v>
      </c>
      <c r="F120" s="112"/>
      <c r="G120" s="112"/>
      <c r="H120" s="114"/>
      <c r="I120" s="92"/>
      <c r="J120" s="93"/>
      <c r="K120" s="94"/>
    </row>
    <row r="121" spans="1:11" ht="15.5" x14ac:dyDescent="0.35">
      <c r="A121" s="112"/>
      <c r="B121" s="112"/>
      <c r="C121" s="112"/>
      <c r="D121" s="112"/>
      <c r="E121" s="107">
        <v>120</v>
      </c>
      <c r="F121" s="112"/>
      <c r="G121" s="112"/>
      <c r="H121" s="114"/>
      <c r="I121" s="92"/>
      <c r="J121" s="93"/>
      <c r="K121" s="94"/>
    </row>
    <row r="122" spans="1:11" ht="15.5" x14ac:dyDescent="0.35">
      <c r="A122" s="112"/>
      <c r="B122" s="112"/>
      <c r="C122" s="112"/>
      <c r="D122" s="112"/>
      <c r="E122" s="107">
        <v>121</v>
      </c>
      <c r="F122" s="112"/>
      <c r="G122" s="112"/>
      <c r="H122" s="114"/>
      <c r="I122" s="92"/>
      <c r="J122" s="93"/>
      <c r="K122" s="94"/>
    </row>
    <row r="123" spans="1:11" ht="15.5" x14ac:dyDescent="0.35">
      <c r="A123" s="112"/>
      <c r="B123" s="112"/>
      <c r="C123" s="112"/>
      <c r="D123" s="112"/>
      <c r="E123" s="107">
        <v>122</v>
      </c>
      <c r="F123" s="112"/>
      <c r="G123" s="112"/>
      <c r="H123" s="114"/>
      <c r="I123" s="92"/>
      <c r="J123" s="93"/>
      <c r="K123" s="94"/>
    </row>
    <row r="124" spans="1:11" ht="15.5" x14ac:dyDescent="0.35">
      <c r="A124" s="112"/>
      <c r="B124" s="112"/>
      <c r="C124" s="112"/>
      <c r="D124" s="112"/>
      <c r="E124" s="107">
        <v>123</v>
      </c>
      <c r="F124" s="112"/>
      <c r="G124" s="112"/>
      <c r="H124" s="114"/>
      <c r="I124" s="92"/>
      <c r="J124" s="93"/>
      <c r="K124" s="94"/>
    </row>
    <row r="125" spans="1:11" ht="15.5" x14ac:dyDescent="0.35">
      <c r="A125" s="112"/>
      <c r="B125" s="112"/>
      <c r="C125" s="112"/>
      <c r="D125" s="112"/>
      <c r="E125" s="107">
        <v>124</v>
      </c>
      <c r="F125" s="112"/>
      <c r="G125" s="112"/>
      <c r="H125" s="114"/>
      <c r="I125" s="92"/>
      <c r="J125" s="93"/>
      <c r="K125" s="94"/>
    </row>
    <row r="126" spans="1:11" ht="15.5" x14ac:dyDescent="0.35">
      <c r="A126" s="112"/>
      <c r="B126" s="112"/>
      <c r="C126" s="112"/>
      <c r="D126" s="112"/>
      <c r="E126" s="107">
        <v>125</v>
      </c>
      <c r="F126" s="112"/>
      <c r="G126" s="112"/>
      <c r="H126" s="114"/>
      <c r="I126" s="92"/>
      <c r="J126" s="93"/>
      <c r="K126" s="94"/>
    </row>
    <row r="127" spans="1:11" ht="15.5" x14ac:dyDescent="0.35">
      <c r="A127" s="112"/>
      <c r="B127" s="112"/>
      <c r="C127" s="112"/>
      <c r="D127" s="112"/>
      <c r="E127" s="107">
        <v>126</v>
      </c>
      <c r="F127" s="112"/>
      <c r="G127" s="112"/>
      <c r="H127" s="114"/>
      <c r="I127" s="92"/>
      <c r="J127" s="93"/>
      <c r="K127" s="94"/>
    </row>
    <row r="128" spans="1:11" ht="15.5" x14ac:dyDescent="0.35">
      <c r="A128" s="112"/>
      <c r="B128" s="112"/>
      <c r="C128" s="112"/>
      <c r="D128" s="112"/>
      <c r="E128" s="107">
        <v>127</v>
      </c>
      <c r="F128" s="112"/>
      <c r="G128" s="112"/>
      <c r="H128" s="114"/>
      <c r="I128" s="92"/>
      <c r="J128" s="93"/>
      <c r="K128" s="94"/>
    </row>
    <row r="129" spans="1:11" ht="15.5" x14ac:dyDescent="0.35">
      <c r="A129" s="112"/>
      <c r="B129" s="112"/>
      <c r="C129" s="112"/>
      <c r="D129" s="112"/>
      <c r="E129" s="107">
        <v>128</v>
      </c>
      <c r="F129" s="112"/>
      <c r="G129" s="112"/>
      <c r="H129" s="114"/>
      <c r="I129" s="92"/>
      <c r="J129" s="93"/>
      <c r="K129" s="94"/>
    </row>
    <row r="130" spans="1:11" ht="15.5" x14ac:dyDescent="0.35">
      <c r="A130" s="112"/>
      <c r="B130" s="112"/>
      <c r="C130" s="112"/>
      <c r="D130" s="112"/>
      <c r="E130" s="107">
        <v>129</v>
      </c>
      <c r="F130" s="112"/>
      <c r="G130" s="112"/>
      <c r="H130" s="114"/>
      <c r="I130" s="92"/>
      <c r="J130" s="93"/>
      <c r="K130" s="94"/>
    </row>
    <row r="131" spans="1:11" ht="15.5" x14ac:dyDescent="0.35">
      <c r="A131" s="112"/>
      <c r="B131" s="112"/>
      <c r="C131" s="112"/>
      <c r="D131" s="112"/>
      <c r="E131" s="107">
        <v>130</v>
      </c>
      <c r="F131" s="112"/>
      <c r="G131" s="112"/>
      <c r="H131" s="114"/>
      <c r="I131" s="92"/>
      <c r="J131" s="93"/>
      <c r="K131" s="94"/>
    </row>
    <row r="132" spans="1:11" ht="15.5" x14ac:dyDescent="0.35">
      <c r="A132" s="112"/>
      <c r="B132" s="112"/>
      <c r="C132" s="112"/>
      <c r="D132" s="112"/>
      <c r="E132" s="107">
        <v>131</v>
      </c>
      <c r="F132" s="112"/>
      <c r="G132" s="112"/>
      <c r="H132" s="114"/>
      <c r="I132" s="92"/>
      <c r="J132" s="93"/>
      <c r="K132" s="94"/>
    </row>
    <row r="133" spans="1:11" ht="15.5" x14ac:dyDescent="0.35">
      <c r="A133" s="112"/>
      <c r="B133" s="112"/>
      <c r="C133" s="112"/>
      <c r="D133" s="112"/>
      <c r="E133" s="107">
        <v>132</v>
      </c>
      <c r="F133" s="112"/>
      <c r="G133" s="112"/>
      <c r="H133" s="114"/>
      <c r="I133" s="92"/>
      <c r="J133" s="93"/>
      <c r="K133" s="94"/>
    </row>
    <row r="134" spans="1:11" ht="15.5" x14ac:dyDescent="0.35">
      <c r="A134" s="112"/>
      <c r="B134" s="112"/>
      <c r="C134" s="112"/>
      <c r="D134" s="112"/>
      <c r="E134" s="107">
        <v>133</v>
      </c>
      <c r="F134" s="112"/>
      <c r="G134" s="112"/>
      <c r="H134" s="114"/>
      <c r="I134" s="92"/>
      <c r="J134" s="93"/>
      <c r="K134" s="94"/>
    </row>
    <row r="135" spans="1:11" ht="15.5" x14ac:dyDescent="0.35">
      <c r="A135" s="112"/>
      <c r="B135" s="112"/>
      <c r="C135" s="112"/>
      <c r="D135" s="112"/>
      <c r="E135" s="107">
        <v>134</v>
      </c>
      <c r="F135" s="112"/>
      <c r="G135" s="112"/>
      <c r="H135" s="114"/>
      <c r="I135" s="92"/>
      <c r="J135" s="93"/>
      <c r="K135" s="94"/>
    </row>
    <row r="136" spans="1:11" ht="15.5" x14ac:dyDescent="0.35">
      <c r="A136" s="112"/>
      <c r="B136" s="112"/>
      <c r="C136" s="112"/>
      <c r="D136" s="112"/>
      <c r="E136" s="107">
        <v>135</v>
      </c>
      <c r="F136" s="112"/>
      <c r="G136" s="112"/>
      <c r="H136" s="114"/>
      <c r="I136" s="92"/>
      <c r="J136" s="93"/>
      <c r="K136" s="94"/>
    </row>
    <row r="137" spans="1:11" ht="15.5" x14ac:dyDescent="0.35">
      <c r="A137" s="112"/>
      <c r="B137" s="112"/>
      <c r="C137" s="112"/>
      <c r="D137" s="112"/>
      <c r="E137" s="107">
        <v>136</v>
      </c>
      <c r="F137" s="112"/>
      <c r="G137" s="112"/>
      <c r="H137" s="114"/>
      <c r="I137" s="92"/>
      <c r="J137" s="93"/>
      <c r="K137" s="94"/>
    </row>
    <row r="138" spans="1:11" ht="15.5" x14ac:dyDescent="0.35">
      <c r="A138" s="112"/>
      <c r="B138" s="112"/>
      <c r="C138" s="112"/>
      <c r="D138" s="112"/>
      <c r="E138" s="107">
        <v>137</v>
      </c>
      <c r="F138" s="112"/>
      <c r="G138" s="112"/>
      <c r="H138" s="114"/>
      <c r="I138" s="92"/>
      <c r="J138" s="93"/>
      <c r="K138" s="94"/>
    </row>
    <row r="139" spans="1:11" ht="15.5" x14ac:dyDescent="0.35">
      <c r="A139" s="112"/>
      <c r="B139" s="112"/>
      <c r="C139" s="112"/>
      <c r="D139" s="112"/>
      <c r="E139" s="107">
        <v>138</v>
      </c>
      <c r="F139" s="112"/>
      <c r="G139" s="112"/>
      <c r="H139" s="114"/>
      <c r="I139" s="92"/>
      <c r="J139" s="93"/>
      <c r="K139" s="94"/>
    </row>
    <row r="140" spans="1:11" ht="15.5" x14ac:dyDescent="0.35">
      <c r="A140" s="112"/>
      <c r="B140" s="112"/>
      <c r="C140" s="112"/>
      <c r="D140" s="112"/>
      <c r="E140" s="107">
        <v>139</v>
      </c>
      <c r="F140" s="112"/>
      <c r="G140" s="112"/>
      <c r="H140" s="114"/>
      <c r="I140" s="92"/>
      <c r="J140" s="93"/>
      <c r="K140" s="94"/>
    </row>
    <row r="141" spans="1:11" ht="15.5" x14ac:dyDescent="0.35">
      <c r="A141" s="112"/>
      <c r="B141" s="112"/>
      <c r="C141" s="112"/>
      <c r="D141" s="112"/>
      <c r="E141" s="107">
        <v>140</v>
      </c>
      <c r="F141" s="112"/>
      <c r="G141" s="112"/>
      <c r="H141" s="114"/>
      <c r="I141" s="92"/>
      <c r="J141" s="93"/>
      <c r="K141" s="94"/>
    </row>
    <row r="142" spans="1:11" ht="15.5" x14ac:dyDescent="0.35">
      <c r="A142" s="112"/>
      <c r="B142" s="112"/>
      <c r="C142" s="112"/>
      <c r="D142" s="112"/>
      <c r="E142" s="107">
        <v>141</v>
      </c>
      <c r="F142" s="112"/>
      <c r="G142" s="112"/>
      <c r="H142" s="114"/>
      <c r="I142" s="92"/>
      <c r="J142" s="93"/>
      <c r="K142" s="94"/>
    </row>
    <row r="143" spans="1:11" ht="15.5" x14ac:dyDescent="0.35">
      <c r="A143" s="112"/>
      <c r="B143" s="112"/>
      <c r="C143" s="112"/>
      <c r="D143" s="112"/>
      <c r="E143" s="107">
        <v>142</v>
      </c>
      <c r="F143" s="112"/>
      <c r="G143" s="112"/>
      <c r="H143" s="114"/>
      <c r="I143" s="92"/>
      <c r="J143" s="93"/>
      <c r="K143" s="94"/>
    </row>
    <row r="144" spans="1:11" ht="15.5" x14ac:dyDescent="0.35">
      <c r="A144" s="112"/>
      <c r="B144" s="112"/>
      <c r="C144" s="112"/>
      <c r="D144" s="112"/>
      <c r="E144" s="107">
        <v>143</v>
      </c>
      <c r="F144" s="112"/>
      <c r="G144" s="112"/>
      <c r="H144" s="114"/>
      <c r="I144" s="92"/>
      <c r="J144" s="93"/>
      <c r="K144" s="94"/>
    </row>
    <row r="145" spans="1:11" ht="15.5" x14ac:dyDescent="0.35">
      <c r="A145" s="112"/>
      <c r="B145" s="112"/>
      <c r="C145" s="112"/>
      <c r="D145" s="112"/>
      <c r="E145" s="107">
        <v>144</v>
      </c>
      <c r="F145" s="112"/>
      <c r="G145" s="112"/>
      <c r="H145" s="114"/>
      <c r="I145" s="92"/>
      <c r="J145" s="93"/>
      <c r="K145" s="94"/>
    </row>
    <row r="146" spans="1:11" ht="15.5" x14ac:dyDescent="0.35">
      <c r="A146" s="112"/>
      <c r="B146" s="112"/>
      <c r="C146" s="112"/>
      <c r="D146" s="112"/>
      <c r="E146" s="107">
        <v>145</v>
      </c>
      <c r="F146" s="112"/>
      <c r="G146" s="112"/>
      <c r="H146" s="114"/>
      <c r="I146" s="92"/>
      <c r="J146" s="93"/>
      <c r="K146" s="94"/>
    </row>
    <row r="147" spans="1:11" ht="15.5" x14ac:dyDescent="0.35">
      <c r="A147" s="112"/>
      <c r="B147" s="112"/>
      <c r="C147" s="112"/>
      <c r="D147" s="112"/>
      <c r="E147" s="107">
        <v>146</v>
      </c>
      <c r="F147" s="112"/>
      <c r="G147" s="112"/>
      <c r="H147" s="114"/>
      <c r="I147" s="92"/>
      <c r="J147" s="93"/>
      <c r="K147" s="94"/>
    </row>
    <row r="148" spans="1:11" ht="15.5" x14ac:dyDescent="0.35">
      <c r="A148" s="112"/>
      <c r="B148" s="112"/>
      <c r="C148" s="112"/>
      <c r="D148" s="112"/>
      <c r="E148" s="107">
        <v>147</v>
      </c>
      <c r="F148" s="112"/>
      <c r="G148" s="112"/>
      <c r="H148" s="114"/>
      <c r="I148" s="92"/>
      <c r="J148" s="93"/>
      <c r="K148" s="94"/>
    </row>
    <row r="149" spans="1:11" ht="15.5" x14ac:dyDescent="0.35">
      <c r="A149" s="112"/>
      <c r="B149" s="112"/>
      <c r="C149" s="112"/>
      <c r="D149" s="112"/>
      <c r="E149" s="107">
        <v>148</v>
      </c>
      <c r="F149" s="112"/>
      <c r="G149" s="112"/>
      <c r="H149" s="114"/>
      <c r="I149" s="92"/>
      <c r="J149" s="93"/>
      <c r="K149" s="94"/>
    </row>
    <row r="150" spans="1:11" ht="15.5" x14ac:dyDescent="0.35">
      <c r="A150" s="112"/>
      <c r="B150" s="112"/>
      <c r="C150" s="112"/>
      <c r="D150" s="112"/>
      <c r="E150" s="107">
        <v>149</v>
      </c>
      <c r="F150" s="112"/>
      <c r="G150" s="112"/>
      <c r="H150" s="114"/>
      <c r="I150" s="92"/>
      <c r="J150" s="93"/>
      <c r="K150" s="94"/>
    </row>
    <row r="151" spans="1:11" ht="15.5" x14ac:dyDescent="0.35">
      <c r="A151" s="112"/>
      <c r="B151" s="112"/>
      <c r="C151" s="112"/>
      <c r="D151" s="112"/>
      <c r="E151" s="107">
        <v>150</v>
      </c>
      <c r="F151" s="112"/>
      <c r="G151" s="112"/>
      <c r="H151" s="114"/>
      <c r="I151" s="92"/>
      <c r="J151" s="93"/>
      <c r="K151" s="94"/>
    </row>
    <row r="152" spans="1:11" ht="15.5" x14ac:dyDescent="0.35">
      <c r="A152" s="112"/>
      <c r="B152" s="112"/>
      <c r="C152" s="112"/>
      <c r="D152" s="112"/>
      <c r="E152" s="107">
        <v>151</v>
      </c>
      <c r="F152" s="112"/>
      <c r="G152" s="112"/>
      <c r="H152" s="114"/>
      <c r="I152" s="92"/>
      <c r="J152" s="93"/>
      <c r="K152" s="94"/>
    </row>
    <row r="153" spans="1:11" ht="15.5" x14ac:dyDescent="0.35">
      <c r="A153" s="112"/>
      <c r="B153" s="112"/>
      <c r="C153" s="112"/>
      <c r="D153" s="112"/>
      <c r="E153" s="107">
        <v>152</v>
      </c>
      <c r="F153" s="112"/>
      <c r="G153" s="112"/>
      <c r="H153" s="114"/>
      <c r="I153" s="92"/>
      <c r="J153" s="93"/>
      <c r="K153" s="94"/>
    </row>
    <row r="154" spans="1:11" ht="15.5" x14ac:dyDescent="0.35">
      <c r="A154" s="112"/>
      <c r="B154" s="112"/>
      <c r="C154" s="112"/>
      <c r="D154" s="112"/>
      <c r="E154" s="107">
        <v>153</v>
      </c>
      <c r="F154" s="112"/>
      <c r="G154" s="112"/>
      <c r="H154" s="114"/>
      <c r="I154" s="92"/>
      <c r="J154" s="93"/>
      <c r="K154" s="94"/>
    </row>
    <row r="155" spans="1:11" ht="15.5" x14ac:dyDescent="0.35">
      <c r="A155" s="112"/>
      <c r="B155" s="112"/>
      <c r="C155" s="112"/>
      <c r="D155" s="112"/>
      <c r="E155" s="107">
        <v>154</v>
      </c>
      <c r="F155" s="112"/>
      <c r="G155" s="112"/>
      <c r="H155" s="114"/>
      <c r="I155" s="92"/>
      <c r="J155" s="93"/>
      <c r="K155" s="94"/>
    </row>
    <row r="156" spans="1:11" ht="15.5" x14ac:dyDescent="0.35">
      <c r="A156" s="112"/>
      <c r="B156" s="112"/>
      <c r="C156" s="112"/>
      <c r="D156" s="112"/>
      <c r="E156" s="107">
        <v>155</v>
      </c>
      <c r="F156" s="112"/>
      <c r="G156" s="112"/>
      <c r="H156" s="114"/>
      <c r="I156" s="92"/>
      <c r="J156" s="93"/>
      <c r="K156" s="94"/>
    </row>
    <row r="157" spans="1:11" ht="15.5" x14ac:dyDescent="0.35">
      <c r="A157" s="112"/>
      <c r="B157" s="112"/>
      <c r="C157" s="112"/>
      <c r="D157" s="112"/>
      <c r="E157" s="107">
        <v>156</v>
      </c>
      <c r="F157" s="112"/>
      <c r="G157" s="112"/>
      <c r="H157" s="114"/>
      <c r="I157" s="92"/>
      <c r="J157" s="93"/>
      <c r="K157" s="94"/>
    </row>
    <row r="158" spans="1:11" ht="15.5" x14ac:dyDescent="0.35">
      <c r="A158" s="112"/>
      <c r="B158" s="112"/>
      <c r="C158" s="112"/>
      <c r="D158" s="112"/>
      <c r="E158" s="107">
        <v>157</v>
      </c>
      <c r="F158" s="112"/>
      <c r="G158" s="112"/>
      <c r="H158" s="114"/>
      <c r="I158" s="92"/>
      <c r="J158" s="93"/>
      <c r="K158" s="94"/>
    </row>
    <row r="159" spans="1:11" ht="15.5" x14ac:dyDescent="0.35">
      <c r="A159" s="112"/>
      <c r="B159" s="112"/>
      <c r="C159" s="112"/>
      <c r="D159" s="112"/>
      <c r="E159" s="107">
        <v>158</v>
      </c>
      <c r="F159" s="112"/>
      <c r="G159" s="112"/>
      <c r="H159" s="114"/>
      <c r="I159" s="92"/>
      <c r="J159" s="93"/>
      <c r="K159" s="94"/>
    </row>
    <row r="160" spans="1:11" ht="15.5" x14ac:dyDescent="0.35">
      <c r="A160" s="112"/>
      <c r="B160" s="112"/>
      <c r="C160" s="112"/>
      <c r="D160" s="112"/>
      <c r="E160" s="107">
        <v>159</v>
      </c>
      <c r="F160" s="112"/>
      <c r="G160" s="112"/>
      <c r="H160" s="114"/>
      <c r="I160" s="92"/>
      <c r="J160" s="93"/>
      <c r="K160" s="94"/>
    </row>
    <row r="161" spans="1:11" ht="15.5" x14ac:dyDescent="0.35">
      <c r="A161" s="112"/>
      <c r="B161" s="112"/>
      <c r="C161" s="112"/>
      <c r="D161" s="112"/>
      <c r="E161" s="107">
        <v>160</v>
      </c>
      <c r="F161" s="112"/>
      <c r="G161" s="112"/>
      <c r="H161" s="114"/>
      <c r="I161" s="92"/>
      <c r="J161" s="93"/>
      <c r="K161" s="94"/>
    </row>
    <row r="162" spans="1:11" ht="15.5" x14ac:dyDescent="0.35">
      <c r="A162" s="112"/>
      <c r="B162" s="112"/>
      <c r="C162" s="112"/>
      <c r="D162" s="112"/>
      <c r="E162" s="107">
        <v>161</v>
      </c>
      <c r="F162" s="112"/>
      <c r="G162" s="112"/>
      <c r="H162" s="114"/>
      <c r="I162" s="92"/>
      <c r="J162" s="93"/>
      <c r="K162" s="94"/>
    </row>
    <row r="163" spans="1:11" ht="15.5" x14ac:dyDescent="0.35">
      <c r="A163" s="112"/>
      <c r="B163" s="112"/>
      <c r="C163" s="112"/>
      <c r="D163" s="112"/>
      <c r="E163" s="107">
        <v>162</v>
      </c>
      <c r="F163" s="112"/>
      <c r="G163" s="112"/>
      <c r="H163" s="114"/>
      <c r="I163" s="92"/>
      <c r="J163" s="93"/>
      <c r="K163" s="94"/>
    </row>
    <row r="164" spans="1:11" ht="15.5" x14ac:dyDescent="0.35">
      <c r="A164" s="112"/>
      <c r="B164" s="112"/>
      <c r="C164" s="112"/>
      <c r="D164" s="112"/>
      <c r="E164" s="107">
        <v>163</v>
      </c>
      <c r="F164" s="112"/>
      <c r="G164" s="112"/>
      <c r="H164" s="114"/>
      <c r="I164" s="92"/>
      <c r="J164" s="93"/>
      <c r="K164" s="94"/>
    </row>
    <row r="165" spans="1:11" ht="15.5" x14ac:dyDescent="0.35">
      <c r="A165" s="112"/>
      <c r="B165" s="112"/>
      <c r="C165" s="112"/>
      <c r="D165" s="112"/>
      <c r="E165" s="107">
        <v>164</v>
      </c>
      <c r="F165" s="112"/>
      <c r="G165" s="112"/>
      <c r="H165" s="114"/>
      <c r="I165" s="92"/>
      <c r="J165" s="93"/>
      <c r="K165" s="94"/>
    </row>
    <row r="166" spans="1:11" ht="15.5" x14ac:dyDescent="0.35">
      <c r="A166" s="112"/>
      <c r="B166" s="112"/>
      <c r="C166" s="112"/>
      <c r="D166" s="112"/>
      <c r="E166" s="107">
        <v>165</v>
      </c>
      <c r="F166" s="112"/>
      <c r="G166" s="112"/>
      <c r="H166" s="114"/>
      <c r="I166" s="92"/>
      <c r="J166" s="93"/>
      <c r="K166" s="94"/>
    </row>
    <row r="167" spans="1:11" ht="15.5" x14ac:dyDescent="0.35">
      <c r="A167" s="112"/>
      <c r="B167" s="112"/>
      <c r="C167" s="112"/>
      <c r="D167" s="112"/>
      <c r="E167" s="107">
        <v>166</v>
      </c>
      <c r="F167" s="112"/>
      <c r="G167" s="112"/>
      <c r="H167" s="114"/>
      <c r="I167" s="92"/>
      <c r="J167" s="93"/>
      <c r="K167" s="94"/>
    </row>
    <row r="168" spans="1:11" ht="15.5" x14ac:dyDescent="0.35">
      <c r="A168" s="112"/>
      <c r="B168" s="112"/>
      <c r="C168" s="112"/>
      <c r="D168" s="112"/>
      <c r="E168" s="107">
        <v>167</v>
      </c>
      <c r="F168" s="112"/>
      <c r="G168" s="112"/>
      <c r="H168" s="114"/>
      <c r="I168" s="92"/>
      <c r="J168" s="93"/>
      <c r="K168" s="94"/>
    </row>
    <row r="169" spans="1:11" ht="15.5" x14ac:dyDescent="0.35">
      <c r="A169" s="112"/>
      <c r="B169" s="112"/>
      <c r="C169" s="112"/>
      <c r="D169" s="112"/>
      <c r="E169" s="107">
        <v>168</v>
      </c>
      <c r="F169" s="112"/>
      <c r="G169" s="112"/>
      <c r="H169" s="114"/>
      <c r="I169" s="92"/>
      <c r="J169" s="93"/>
      <c r="K169" s="94"/>
    </row>
    <row r="170" spans="1:11" ht="15.5" x14ac:dyDescent="0.35">
      <c r="A170" s="112"/>
      <c r="B170" s="112"/>
      <c r="C170" s="112"/>
      <c r="D170" s="112"/>
      <c r="E170" s="107">
        <v>169</v>
      </c>
      <c r="F170" s="112"/>
      <c r="G170" s="112"/>
      <c r="H170" s="114"/>
      <c r="I170" s="92"/>
      <c r="J170" s="93"/>
      <c r="K170" s="94"/>
    </row>
    <row r="171" spans="1:11" ht="15.5" x14ac:dyDescent="0.35">
      <c r="A171" s="112"/>
      <c r="B171" s="112"/>
      <c r="C171" s="112"/>
      <c r="D171" s="112"/>
      <c r="E171" s="107">
        <v>170</v>
      </c>
      <c r="F171" s="112"/>
      <c r="G171" s="112"/>
      <c r="H171" s="114"/>
      <c r="I171" s="92"/>
      <c r="J171" s="93"/>
      <c r="K171" s="94"/>
    </row>
    <row r="172" spans="1:11" ht="15.5" x14ac:dyDescent="0.35">
      <c r="A172" s="112"/>
      <c r="B172" s="112"/>
      <c r="C172" s="112"/>
      <c r="D172" s="112"/>
      <c r="E172" s="107">
        <v>171</v>
      </c>
      <c r="F172" s="112"/>
      <c r="G172" s="112"/>
      <c r="H172" s="114"/>
      <c r="I172" s="92"/>
      <c r="J172" s="93"/>
      <c r="K172" s="94"/>
    </row>
    <row r="173" spans="1:11" ht="15.5" x14ac:dyDescent="0.35">
      <c r="A173" s="112"/>
      <c r="B173" s="112"/>
      <c r="C173" s="112"/>
      <c r="D173" s="112"/>
      <c r="E173" s="107">
        <v>172</v>
      </c>
      <c r="F173" s="112"/>
      <c r="G173" s="112"/>
      <c r="H173" s="114"/>
      <c r="I173" s="92"/>
      <c r="J173" s="93"/>
      <c r="K173" s="94"/>
    </row>
    <row r="174" spans="1:11" ht="15.5" x14ac:dyDescent="0.35">
      <c r="A174" s="112"/>
      <c r="B174" s="112"/>
      <c r="C174" s="112"/>
      <c r="D174" s="112"/>
      <c r="E174" s="107">
        <v>173</v>
      </c>
      <c r="F174" s="112"/>
      <c r="G174" s="112"/>
      <c r="H174" s="114"/>
      <c r="I174" s="92"/>
      <c r="J174" s="93"/>
      <c r="K174" s="94"/>
    </row>
    <row r="175" spans="1:11" ht="15.5" x14ac:dyDescent="0.35">
      <c r="A175" s="112"/>
      <c r="B175" s="112"/>
      <c r="C175" s="112"/>
      <c r="D175" s="112"/>
      <c r="E175" s="107">
        <v>174</v>
      </c>
      <c r="F175" s="112"/>
      <c r="G175" s="112"/>
      <c r="H175" s="114"/>
      <c r="I175" s="92"/>
      <c r="J175" s="93"/>
      <c r="K175" s="94"/>
    </row>
    <row r="176" spans="1:11" ht="15.5" x14ac:dyDescent="0.35">
      <c r="A176" s="112"/>
      <c r="B176" s="112"/>
      <c r="C176" s="112"/>
      <c r="D176" s="112"/>
      <c r="E176" s="107">
        <v>175</v>
      </c>
      <c r="F176" s="112"/>
      <c r="G176" s="112"/>
      <c r="H176" s="114"/>
      <c r="I176" s="92"/>
      <c r="J176" s="93"/>
      <c r="K176" s="94"/>
    </row>
    <row r="177" spans="1:11" ht="15.5" x14ac:dyDescent="0.35">
      <c r="A177" s="112"/>
      <c r="B177" s="112"/>
      <c r="C177" s="112"/>
      <c r="D177" s="112"/>
      <c r="E177" s="107">
        <v>176</v>
      </c>
      <c r="F177" s="112"/>
      <c r="G177" s="112"/>
      <c r="H177" s="114"/>
      <c r="I177" s="92"/>
      <c r="J177" s="93"/>
      <c r="K177" s="94"/>
    </row>
    <row r="178" spans="1:11" ht="15.5" x14ac:dyDescent="0.35">
      <c r="A178" s="112"/>
      <c r="B178" s="112"/>
      <c r="C178" s="112"/>
      <c r="D178" s="112"/>
      <c r="E178" s="107">
        <v>177</v>
      </c>
      <c r="F178" s="112"/>
      <c r="G178" s="112"/>
      <c r="H178" s="114"/>
      <c r="I178" s="92"/>
      <c r="J178" s="93"/>
      <c r="K178" s="94"/>
    </row>
    <row r="179" spans="1:11" ht="15.5" x14ac:dyDescent="0.35">
      <c r="A179" s="112"/>
      <c r="B179" s="112"/>
      <c r="C179" s="112"/>
      <c r="D179" s="112"/>
      <c r="E179" s="107">
        <v>178</v>
      </c>
      <c r="F179" s="112"/>
      <c r="G179" s="112"/>
      <c r="H179" s="114"/>
      <c r="I179" s="92"/>
      <c r="J179" s="93"/>
      <c r="K179" s="94"/>
    </row>
    <row r="180" spans="1:11" ht="15.5" x14ac:dyDescent="0.35">
      <c r="A180" s="112"/>
      <c r="B180" s="112"/>
      <c r="C180" s="112"/>
      <c r="D180" s="112"/>
      <c r="E180" s="107">
        <v>179</v>
      </c>
      <c r="F180" s="112"/>
      <c r="G180" s="112"/>
      <c r="H180" s="114"/>
      <c r="I180" s="92"/>
      <c r="J180" s="93"/>
      <c r="K180" s="94"/>
    </row>
    <row r="181" spans="1:11" ht="15.5" x14ac:dyDescent="0.35">
      <c r="A181" s="112"/>
      <c r="B181" s="112"/>
      <c r="C181" s="112"/>
      <c r="D181" s="112"/>
      <c r="E181" s="107">
        <v>180</v>
      </c>
      <c r="F181" s="112"/>
      <c r="G181" s="112"/>
      <c r="H181" s="114"/>
      <c r="I181" s="92"/>
      <c r="J181" s="93"/>
      <c r="K181" s="94"/>
    </row>
    <row r="182" spans="1:11" ht="15.5" x14ac:dyDescent="0.35">
      <c r="A182" s="112"/>
      <c r="B182" s="112"/>
      <c r="C182" s="112"/>
      <c r="D182" s="112"/>
      <c r="E182" s="107">
        <v>181</v>
      </c>
      <c r="F182" s="112"/>
      <c r="G182" s="112"/>
      <c r="H182" s="114"/>
      <c r="I182" s="92"/>
      <c r="J182" s="93"/>
      <c r="K182" s="94"/>
    </row>
    <row r="183" spans="1:11" ht="15.5" x14ac:dyDescent="0.35">
      <c r="A183" s="112"/>
      <c r="B183" s="112"/>
      <c r="C183" s="112"/>
      <c r="D183" s="112"/>
      <c r="E183" s="107">
        <v>182</v>
      </c>
      <c r="F183" s="112"/>
      <c r="G183" s="112"/>
      <c r="H183" s="114"/>
      <c r="I183" s="92"/>
      <c r="J183" s="93"/>
      <c r="K183" s="94"/>
    </row>
    <row r="184" spans="1:11" ht="15.5" x14ac:dyDescent="0.35">
      <c r="A184" s="112"/>
      <c r="B184" s="112"/>
      <c r="C184" s="112"/>
      <c r="D184" s="112"/>
      <c r="E184" s="107">
        <v>183</v>
      </c>
      <c r="F184" s="112"/>
      <c r="G184" s="112"/>
      <c r="H184" s="114"/>
      <c r="I184" s="92"/>
      <c r="J184" s="93"/>
      <c r="K184" s="94"/>
    </row>
    <row r="185" spans="1:11" ht="15.5" x14ac:dyDescent="0.35">
      <c r="A185" s="112"/>
      <c r="B185" s="112"/>
      <c r="C185" s="112"/>
      <c r="D185" s="112"/>
      <c r="E185" s="107">
        <v>184</v>
      </c>
      <c r="F185" s="112"/>
      <c r="G185" s="112"/>
      <c r="H185" s="114"/>
      <c r="I185" s="92"/>
      <c r="J185" s="93"/>
      <c r="K185" s="94"/>
    </row>
    <row r="186" spans="1:11" ht="15.5" x14ac:dyDescent="0.35">
      <c r="A186" s="112"/>
      <c r="B186" s="112"/>
      <c r="C186" s="112"/>
      <c r="D186" s="112"/>
      <c r="E186" s="107">
        <v>185</v>
      </c>
      <c r="F186" s="112"/>
      <c r="G186" s="112"/>
      <c r="H186" s="114"/>
      <c r="I186" s="92"/>
      <c r="J186" s="93"/>
      <c r="K186" s="94"/>
    </row>
    <row r="187" spans="1:11" ht="15.5" x14ac:dyDescent="0.35">
      <c r="A187" s="112"/>
      <c r="B187" s="112"/>
      <c r="C187" s="112"/>
      <c r="D187" s="112"/>
      <c r="E187" s="107">
        <v>186</v>
      </c>
      <c r="F187" s="112"/>
      <c r="G187" s="112"/>
      <c r="H187" s="114"/>
      <c r="I187" s="92"/>
      <c r="J187" s="93"/>
      <c r="K187" s="94"/>
    </row>
    <row r="188" spans="1:11" ht="15.5" x14ac:dyDescent="0.35">
      <c r="A188" s="112"/>
      <c r="B188" s="112"/>
      <c r="C188" s="112"/>
      <c r="D188" s="112"/>
      <c r="E188" s="107">
        <v>187</v>
      </c>
      <c r="F188" s="112"/>
      <c r="G188" s="112"/>
      <c r="H188" s="114"/>
      <c r="I188" s="92"/>
      <c r="J188" s="93"/>
      <c r="K188" s="94"/>
    </row>
    <row r="189" spans="1:11" ht="15.5" x14ac:dyDescent="0.35">
      <c r="A189" s="112"/>
      <c r="B189" s="112"/>
      <c r="C189" s="112"/>
      <c r="D189" s="112"/>
      <c r="E189" s="107">
        <v>188</v>
      </c>
      <c r="F189" s="112"/>
      <c r="G189" s="112"/>
      <c r="H189" s="114"/>
      <c r="I189" s="92"/>
      <c r="J189" s="93"/>
      <c r="K189" s="94"/>
    </row>
    <row r="190" spans="1:11" ht="15.5" x14ac:dyDescent="0.35">
      <c r="A190" s="112"/>
      <c r="B190" s="112"/>
      <c r="C190" s="112"/>
      <c r="D190" s="112"/>
      <c r="E190" s="107">
        <v>189</v>
      </c>
      <c r="F190" s="112"/>
      <c r="G190" s="112"/>
      <c r="H190" s="114"/>
      <c r="I190" s="92"/>
      <c r="J190" s="93"/>
      <c r="K190" s="94"/>
    </row>
    <row r="191" spans="1:11" ht="15.5" x14ac:dyDescent="0.35">
      <c r="A191" s="112"/>
      <c r="B191" s="112"/>
      <c r="C191" s="112"/>
      <c r="D191" s="112"/>
      <c r="E191" s="107">
        <v>190</v>
      </c>
      <c r="F191" s="112"/>
      <c r="G191" s="112"/>
      <c r="H191" s="114"/>
      <c r="I191" s="92"/>
      <c r="J191" s="93"/>
      <c r="K191" s="94"/>
    </row>
    <row r="192" spans="1:11" ht="15.5" x14ac:dyDescent="0.35">
      <c r="A192" s="112"/>
      <c r="B192" s="112"/>
      <c r="C192" s="112"/>
      <c r="D192" s="112"/>
      <c r="E192" s="107">
        <v>191</v>
      </c>
      <c r="F192" s="112"/>
      <c r="G192" s="112"/>
      <c r="H192" s="114"/>
      <c r="I192" s="92"/>
      <c r="J192" s="93"/>
      <c r="K192" s="94"/>
    </row>
    <row r="193" spans="1:11" ht="15.5" x14ac:dyDescent="0.35">
      <c r="A193" s="112"/>
      <c r="B193" s="112"/>
      <c r="C193" s="112"/>
      <c r="D193" s="112"/>
      <c r="E193" s="107">
        <v>192</v>
      </c>
      <c r="F193" s="112"/>
      <c r="G193" s="112"/>
      <c r="H193" s="114"/>
      <c r="I193" s="92"/>
      <c r="J193" s="93"/>
      <c r="K193" s="94"/>
    </row>
    <row r="194" spans="1:11" ht="15.5" x14ac:dyDescent="0.35">
      <c r="A194" s="112"/>
      <c r="B194" s="112"/>
      <c r="C194" s="112"/>
      <c r="D194" s="112"/>
      <c r="E194" s="107">
        <v>193</v>
      </c>
      <c r="F194" s="112"/>
      <c r="G194" s="112"/>
      <c r="H194" s="114"/>
      <c r="I194" s="92"/>
      <c r="J194" s="93"/>
      <c r="K194" s="94"/>
    </row>
    <row r="195" spans="1:11" ht="15.5" x14ac:dyDescent="0.35">
      <c r="A195" s="112"/>
      <c r="B195" s="112"/>
      <c r="C195" s="112"/>
      <c r="D195" s="112"/>
      <c r="E195" s="107">
        <v>194</v>
      </c>
      <c r="F195" s="112"/>
      <c r="G195" s="112"/>
      <c r="H195" s="114"/>
      <c r="I195" s="92"/>
      <c r="J195" s="93"/>
      <c r="K195" s="94"/>
    </row>
    <row r="196" spans="1:11" ht="15.5" x14ac:dyDescent="0.35">
      <c r="A196" s="112"/>
      <c r="B196" s="112"/>
      <c r="C196" s="112"/>
      <c r="D196" s="112"/>
      <c r="E196" s="107">
        <v>195</v>
      </c>
      <c r="F196" s="112"/>
      <c r="G196" s="112"/>
      <c r="H196" s="114"/>
      <c r="I196" s="92"/>
      <c r="J196" s="93"/>
      <c r="K196" s="94"/>
    </row>
    <row r="197" spans="1:11" ht="15.5" x14ac:dyDescent="0.35">
      <c r="A197" s="112"/>
      <c r="B197" s="112"/>
      <c r="C197" s="112"/>
      <c r="D197" s="112"/>
      <c r="E197" s="107">
        <v>196</v>
      </c>
      <c r="F197" s="112"/>
      <c r="G197" s="112"/>
      <c r="H197" s="114"/>
      <c r="I197" s="92"/>
      <c r="J197" s="93"/>
      <c r="K197" s="94"/>
    </row>
    <row r="198" spans="1:11" ht="15.5" x14ac:dyDescent="0.35">
      <c r="A198" s="112"/>
      <c r="B198" s="112"/>
      <c r="C198" s="112"/>
      <c r="D198" s="112"/>
      <c r="E198" s="107">
        <v>197</v>
      </c>
      <c r="F198" s="112"/>
      <c r="G198" s="112"/>
      <c r="H198" s="114"/>
      <c r="I198" s="92"/>
      <c r="J198" s="93"/>
      <c r="K198" s="94"/>
    </row>
    <row r="199" spans="1:11" ht="15.5" x14ac:dyDescent="0.35">
      <c r="A199" s="112"/>
      <c r="B199" s="112"/>
      <c r="C199" s="112"/>
      <c r="D199" s="112"/>
      <c r="E199" s="107">
        <v>198</v>
      </c>
      <c r="F199" s="112"/>
      <c r="G199" s="112"/>
      <c r="H199" s="114"/>
      <c r="I199" s="92"/>
      <c r="J199" s="93"/>
      <c r="K199" s="94"/>
    </row>
    <row r="200" spans="1:11" ht="15.5" x14ac:dyDescent="0.35">
      <c r="A200" s="112"/>
      <c r="B200" s="112"/>
      <c r="C200" s="112"/>
      <c r="D200" s="112"/>
      <c r="E200" s="107">
        <v>199</v>
      </c>
      <c r="F200" s="112"/>
      <c r="G200" s="112"/>
      <c r="H200" s="114"/>
      <c r="I200" s="92"/>
      <c r="J200" s="93"/>
      <c r="K200" s="94"/>
    </row>
    <row r="201" spans="1:11" ht="15.5" x14ac:dyDescent="0.35">
      <c r="A201" s="112"/>
      <c r="B201" s="112"/>
      <c r="C201" s="112"/>
      <c r="D201" s="112"/>
      <c r="E201" s="107">
        <v>200</v>
      </c>
      <c r="F201" s="112"/>
      <c r="G201" s="112"/>
      <c r="H201" s="114"/>
      <c r="I201" s="92"/>
      <c r="J201" s="93"/>
      <c r="K201" s="94"/>
    </row>
    <row r="202" spans="1:11" ht="15.5" x14ac:dyDescent="0.35">
      <c r="A202" s="112"/>
      <c r="B202" s="112"/>
      <c r="C202" s="112"/>
      <c r="D202" s="112"/>
      <c r="E202" s="107">
        <v>201</v>
      </c>
      <c r="F202" s="112"/>
      <c r="G202" s="112"/>
      <c r="H202" s="114"/>
      <c r="I202" s="92"/>
      <c r="J202" s="93"/>
      <c r="K202" s="94"/>
    </row>
    <row r="203" spans="1:11" ht="15.5" x14ac:dyDescent="0.35">
      <c r="A203" s="112"/>
      <c r="B203" s="112"/>
      <c r="C203" s="112"/>
      <c r="D203" s="112"/>
      <c r="E203" s="107">
        <v>202</v>
      </c>
      <c r="F203" s="112"/>
      <c r="G203" s="112"/>
      <c r="H203" s="114"/>
      <c r="I203" s="92"/>
      <c r="J203" s="93"/>
      <c r="K203" s="94"/>
    </row>
    <row r="204" spans="1:11" ht="15.5" x14ac:dyDescent="0.35">
      <c r="A204" s="112"/>
      <c r="B204" s="112"/>
      <c r="C204" s="112"/>
      <c r="D204" s="112"/>
      <c r="E204" s="107">
        <v>203</v>
      </c>
      <c r="F204" s="112"/>
      <c r="G204" s="112"/>
      <c r="H204" s="114"/>
      <c r="I204" s="92"/>
      <c r="J204" s="93"/>
      <c r="K204" s="94"/>
    </row>
    <row r="205" spans="1:11" ht="15.5" x14ac:dyDescent="0.35">
      <c r="A205" s="112"/>
      <c r="B205" s="112"/>
      <c r="C205" s="112"/>
      <c r="D205" s="112"/>
      <c r="E205" s="107">
        <v>204</v>
      </c>
      <c r="F205" s="112"/>
      <c r="G205" s="112"/>
      <c r="H205" s="114"/>
      <c r="I205" s="92"/>
      <c r="J205" s="93"/>
      <c r="K205" s="94"/>
    </row>
    <row r="206" spans="1:11" ht="15.5" x14ac:dyDescent="0.35">
      <c r="A206" s="112"/>
      <c r="B206" s="112"/>
      <c r="C206" s="112"/>
      <c r="D206" s="112"/>
      <c r="E206" s="107">
        <v>205</v>
      </c>
      <c r="F206" s="112"/>
      <c r="G206" s="112"/>
      <c r="H206" s="114"/>
      <c r="I206" s="92"/>
      <c r="J206" s="93"/>
      <c r="K206" s="94"/>
    </row>
    <row r="207" spans="1:11" ht="15.5" x14ac:dyDescent="0.35">
      <c r="A207" s="112"/>
      <c r="B207" s="112"/>
      <c r="C207" s="112"/>
      <c r="D207" s="112"/>
      <c r="E207" s="107">
        <v>206</v>
      </c>
      <c r="F207" s="112"/>
      <c r="G207" s="112"/>
      <c r="H207" s="114"/>
      <c r="I207" s="92"/>
      <c r="J207" s="93"/>
      <c r="K207" s="94"/>
    </row>
    <row r="208" spans="1:11" ht="15.5" x14ac:dyDescent="0.35">
      <c r="A208" s="112"/>
      <c r="B208" s="112"/>
      <c r="C208" s="112"/>
      <c r="D208" s="112"/>
      <c r="E208" s="107">
        <v>207</v>
      </c>
      <c r="F208" s="112"/>
      <c r="G208" s="112"/>
      <c r="H208" s="114"/>
      <c r="I208" s="92"/>
      <c r="J208" s="93"/>
      <c r="K208" s="94"/>
    </row>
    <row r="209" spans="1:11" ht="15.5" x14ac:dyDescent="0.35">
      <c r="A209" s="112"/>
      <c r="B209" s="112"/>
      <c r="C209" s="112"/>
      <c r="D209" s="112"/>
      <c r="E209" s="107">
        <v>208</v>
      </c>
      <c r="F209" s="112"/>
      <c r="G209" s="112"/>
      <c r="H209" s="114"/>
      <c r="I209" s="92"/>
      <c r="J209" s="93"/>
      <c r="K209" s="94"/>
    </row>
    <row r="210" spans="1:11" ht="15.5" x14ac:dyDescent="0.35">
      <c r="A210" s="112"/>
      <c r="B210" s="112"/>
      <c r="C210" s="112"/>
      <c r="D210" s="112"/>
      <c r="E210" s="107">
        <v>209</v>
      </c>
      <c r="F210" s="112"/>
      <c r="G210" s="112"/>
      <c r="H210" s="114"/>
      <c r="I210" s="92"/>
      <c r="J210" s="93"/>
      <c r="K210" s="94"/>
    </row>
    <row r="211" spans="1:11" ht="15.5" x14ac:dyDescent="0.35">
      <c r="A211" s="112"/>
      <c r="B211" s="112"/>
      <c r="C211" s="112"/>
      <c r="D211" s="112"/>
      <c r="E211" s="107">
        <v>210</v>
      </c>
      <c r="F211" s="112"/>
      <c r="G211" s="112"/>
      <c r="H211" s="114"/>
      <c r="I211" s="92"/>
      <c r="J211" s="93"/>
      <c r="K211" s="94"/>
    </row>
    <row r="212" spans="1:11" ht="15.5" x14ac:dyDescent="0.35">
      <c r="A212" s="112"/>
      <c r="B212" s="112"/>
      <c r="C212" s="112"/>
      <c r="D212" s="112"/>
      <c r="E212" s="107">
        <v>211</v>
      </c>
      <c r="F212" s="112"/>
      <c r="G212" s="112"/>
      <c r="H212" s="114"/>
      <c r="I212" s="92"/>
      <c r="J212" s="93"/>
      <c r="K212" s="94"/>
    </row>
    <row r="213" spans="1:11" ht="15.5" x14ac:dyDescent="0.35">
      <c r="A213" s="112"/>
      <c r="B213" s="112"/>
      <c r="C213" s="112"/>
      <c r="D213" s="112"/>
      <c r="E213" s="107">
        <v>212</v>
      </c>
      <c r="F213" s="112"/>
      <c r="G213" s="112"/>
      <c r="H213" s="114"/>
      <c r="I213" s="92"/>
      <c r="J213" s="93"/>
      <c r="K213" s="94"/>
    </row>
    <row r="214" spans="1:11" ht="15.5" x14ac:dyDescent="0.35">
      <c r="A214" s="112"/>
      <c r="B214" s="112"/>
      <c r="C214" s="112"/>
      <c r="D214" s="112"/>
      <c r="E214" s="107">
        <v>213</v>
      </c>
      <c r="F214" s="112"/>
      <c r="G214" s="112"/>
      <c r="H214" s="114"/>
      <c r="I214" s="92"/>
      <c r="J214" s="93"/>
      <c r="K214" s="94"/>
    </row>
    <row r="215" spans="1:11" ht="15.5" x14ac:dyDescent="0.35">
      <c r="A215" s="112"/>
      <c r="B215" s="112"/>
      <c r="C215" s="112"/>
      <c r="D215" s="112"/>
      <c r="E215" s="107">
        <v>214</v>
      </c>
      <c r="F215" s="112"/>
      <c r="G215" s="112"/>
      <c r="H215" s="114"/>
      <c r="I215" s="92"/>
      <c r="J215" s="93"/>
      <c r="K215" s="94"/>
    </row>
    <row r="216" spans="1:11" ht="15.5" x14ac:dyDescent="0.35">
      <c r="A216" s="112"/>
      <c r="B216" s="112"/>
      <c r="C216" s="112"/>
      <c r="D216" s="112"/>
      <c r="E216" s="107">
        <v>215</v>
      </c>
      <c r="F216" s="112"/>
      <c r="G216" s="112"/>
      <c r="H216" s="114"/>
      <c r="I216" s="92"/>
      <c r="J216" s="93"/>
      <c r="K216" s="94"/>
    </row>
    <row r="217" spans="1:11" ht="15.5" x14ac:dyDescent="0.35">
      <c r="A217" s="112"/>
      <c r="B217" s="112"/>
      <c r="C217" s="112"/>
      <c r="D217" s="112"/>
      <c r="E217" s="107">
        <v>216</v>
      </c>
      <c r="F217" s="112"/>
      <c r="G217" s="112"/>
      <c r="H217" s="114"/>
      <c r="I217" s="92"/>
      <c r="J217" s="93"/>
      <c r="K217" s="94"/>
    </row>
    <row r="218" spans="1:11" ht="15.5" x14ac:dyDescent="0.35">
      <c r="A218" s="112"/>
      <c r="B218" s="112"/>
      <c r="C218" s="112"/>
      <c r="D218" s="112"/>
      <c r="E218" s="107">
        <v>217</v>
      </c>
      <c r="F218" s="112"/>
      <c r="G218" s="112"/>
      <c r="H218" s="114"/>
      <c r="I218" s="92"/>
      <c r="J218" s="93"/>
      <c r="K218" s="94"/>
    </row>
    <row r="219" spans="1:11" ht="15.5" x14ac:dyDescent="0.35">
      <c r="A219" s="112"/>
      <c r="B219" s="112"/>
      <c r="C219" s="112"/>
      <c r="D219" s="112"/>
      <c r="E219" s="107">
        <v>218</v>
      </c>
      <c r="F219" s="112"/>
      <c r="G219" s="112"/>
      <c r="H219" s="114"/>
      <c r="I219" s="92"/>
      <c r="J219" s="93"/>
      <c r="K219" s="94"/>
    </row>
    <row r="220" spans="1:11" ht="15.5" x14ac:dyDescent="0.35">
      <c r="A220" s="112"/>
      <c r="B220" s="112"/>
      <c r="C220" s="112"/>
      <c r="D220" s="112"/>
      <c r="E220" s="107">
        <v>219</v>
      </c>
      <c r="F220" s="112"/>
      <c r="G220" s="112"/>
      <c r="H220" s="114"/>
      <c r="I220" s="92"/>
      <c r="J220" s="93"/>
      <c r="K220" s="94"/>
    </row>
    <row r="221" spans="1:11" ht="15.5" x14ac:dyDescent="0.35">
      <c r="A221" s="112"/>
      <c r="B221" s="112"/>
      <c r="C221" s="112"/>
      <c r="D221" s="112"/>
      <c r="E221" s="107">
        <v>220</v>
      </c>
      <c r="F221" s="112"/>
      <c r="G221" s="112"/>
      <c r="H221" s="114"/>
      <c r="I221" s="92"/>
      <c r="J221" s="93"/>
      <c r="K221" s="94"/>
    </row>
    <row r="222" spans="1:11" ht="15.5" x14ac:dyDescent="0.35">
      <c r="A222" s="112"/>
      <c r="B222" s="112"/>
      <c r="C222" s="112"/>
      <c r="D222" s="112"/>
      <c r="E222" s="107">
        <v>221</v>
      </c>
      <c r="F222" s="112"/>
      <c r="G222" s="112"/>
      <c r="H222" s="114"/>
      <c r="I222" s="92"/>
      <c r="J222" s="93"/>
      <c r="K222" s="94"/>
    </row>
    <row r="223" spans="1:11" ht="15.5" x14ac:dyDescent="0.35">
      <c r="A223" s="112"/>
      <c r="B223" s="112"/>
      <c r="C223" s="112"/>
      <c r="D223" s="112"/>
      <c r="E223" s="107">
        <v>222</v>
      </c>
      <c r="F223" s="112"/>
      <c r="G223" s="112"/>
      <c r="H223" s="114"/>
      <c r="I223" s="92"/>
      <c r="J223" s="93"/>
      <c r="K223" s="94"/>
    </row>
    <row r="224" spans="1:11" ht="15.5" x14ac:dyDescent="0.35">
      <c r="A224" s="112"/>
      <c r="B224" s="112"/>
      <c r="C224" s="112"/>
      <c r="D224" s="112"/>
      <c r="E224" s="107">
        <v>223</v>
      </c>
      <c r="F224" s="112"/>
      <c r="G224" s="112"/>
      <c r="H224" s="114"/>
      <c r="I224" s="92"/>
      <c r="J224" s="93"/>
      <c r="K224" s="94"/>
    </row>
    <row r="225" spans="1:11" ht="15.5" x14ac:dyDescent="0.35">
      <c r="A225" s="112"/>
      <c r="B225" s="112"/>
      <c r="C225" s="112"/>
      <c r="D225" s="112"/>
      <c r="E225" s="107">
        <v>224</v>
      </c>
      <c r="F225" s="112"/>
      <c r="G225" s="112"/>
      <c r="H225" s="114"/>
      <c r="I225" s="92"/>
      <c r="J225" s="93"/>
      <c r="K225" s="94"/>
    </row>
    <row r="226" spans="1:11" ht="15.5" x14ac:dyDescent="0.35">
      <c r="A226" s="112"/>
      <c r="B226" s="112"/>
      <c r="C226" s="112"/>
      <c r="D226" s="112"/>
      <c r="E226" s="107">
        <v>225</v>
      </c>
      <c r="F226" s="112"/>
      <c r="G226" s="112"/>
      <c r="H226" s="114"/>
      <c r="I226" s="92"/>
      <c r="J226" s="93"/>
      <c r="K226" s="94"/>
    </row>
    <row r="227" spans="1:11" ht="15.5" x14ac:dyDescent="0.35">
      <c r="A227" s="112"/>
      <c r="B227" s="112"/>
      <c r="C227" s="112"/>
      <c r="D227" s="112"/>
      <c r="E227" s="107">
        <v>226</v>
      </c>
      <c r="F227" s="112"/>
      <c r="G227" s="112"/>
      <c r="H227" s="114"/>
      <c r="I227" s="92"/>
      <c r="J227" s="93"/>
      <c r="K227" s="94"/>
    </row>
    <row r="228" spans="1:11" ht="15.5" x14ac:dyDescent="0.35">
      <c r="A228" s="112"/>
      <c r="B228" s="112"/>
      <c r="C228" s="112"/>
      <c r="D228" s="112"/>
      <c r="E228" s="107">
        <v>227</v>
      </c>
      <c r="F228" s="112"/>
      <c r="G228" s="112"/>
      <c r="H228" s="114"/>
      <c r="I228" s="92"/>
      <c r="J228" s="93"/>
      <c r="K228" s="94"/>
    </row>
    <row r="229" spans="1:11" ht="15.5" x14ac:dyDescent="0.35">
      <c r="A229" s="112"/>
      <c r="B229" s="112"/>
      <c r="C229" s="112"/>
      <c r="D229" s="112"/>
      <c r="E229" s="107">
        <v>228</v>
      </c>
      <c r="F229" s="112"/>
      <c r="G229" s="112"/>
      <c r="H229" s="114"/>
      <c r="I229" s="92"/>
      <c r="J229" s="93"/>
      <c r="K229" s="94"/>
    </row>
    <row r="230" spans="1:11" ht="15.5" x14ac:dyDescent="0.35">
      <c r="A230" s="112"/>
      <c r="B230" s="112"/>
      <c r="C230" s="112"/>
      <c r="D230" s="112"/>
      <c r="E230" s="107">
        <v>229</v>
      </c>
      <c r="F230" s="112"/>
      <c r="G230" s="112"/>
      <c r="H230" s="114"/>
      <c r="I230" s="92"/>
      <c r="J230" s="93"/>
      <c r="K230" s="94"/>
    </row>
    <row r="231" spans="1:11" ht="15.5" x14ac:dyDescent="0.35">
      <c r="A231" s="112"/>
      <c r="B231" s="112"/>
      <c r="C231" s="112"/>
      <c r="D231" s="112"/>
      <c r="E231" s="107">
        <v>230</v>
      </c>
      <c r="F231" s="112"/>
      <c r="G231" s="112"/>
      <c r="H231" s="114"/>
      <c r="I231" s="92"/>
      <c r="J231" s="93"/>
      <c r="K231" s="94"/>
    </row>
    <row r="232" spans="1:11" ht="15.5" x14ac:dyDescent="0.35">
      <c r="A232" s="112"/>
      <c r="B232" s="112"/>
      <c r="C232" s="112"/>
      <c r="D232" s="112"/>
      <c r="E232" s="107">
        <v>231</v>
      </c>
      <c r="F232" s="112"/>
      <c r="G232" s="112"/>
      <c r="H232" s="114"/>
      <c r="I232" s="92"/>
      <c r="J232" s="93"/>
      <c r="K232" s="94"/>
    </row>
    <row r="233" spans="1:11" ht="15.5" x14ac:dyDescent="0.35">
      <c r="A233" s="112"/>
      <c r="B233" s="112"/>
      <c r="C233" s="112"/>
      <c r="D233" s="112"/>
      <c r="E233" s="107">
        <v>232</v>
      </c>
      <c r="F233" s="112"/>
      <c r="G233" s="112"/>
      <c r="H233" s="114"/>
      <c r="I233" s="92"/>
      <c r="J233" s="93"/>
      <c r="K233" s="94"/>
    </row>
    <row r="234" spans="1:11" ht="15.5" x14ac:dyDescent="0.35">
      <c r="A234" s="112"/>
      <c r="B234" s="112"/>
      <c r="C234" s="112"/>
      <c r="D234" s="112"/>
      <c r="E234" s="107">
        <v>233</v>
      </c>
      <c r="F234" s="112"/>
      <c r="G234" s="112"/>
      <c r="H234" s="114"/>
      <c r="I234" s="92"/>
      <c r="J234" s="93"/>
      <c r="K234" s="94"/>
    </row>
    <row r="235" spans="1:11" ht="15.5" x14ac:dyDescent="0.35">
      <c r="A235" s="112"/>
      <c r="B235" s="112"/>
      <c r="C235" s="112"/>
      <c r="D235" s="112"/>
      <c r="E235" s="107">
        <v>234</v>
      </c>
      <c r="F235" s="112"/>
      <c r="G235" s="112"/>
      <c r="H235" s="114"/>
      <c r="I235" s="92"/>
      <c r="J235" s="93"/>
      <c r="K235" s="94"/>
    </row>
    <row r="236" spans="1:11" ht="15.5" x14ac:dyDescent="0.35">
      <c r="A236" s="112"/>
      <c r="B236" s="112"/>
      <c r="C236" s="112"/>
      <c r="D236" s="112"/>
      <c r="E236" s="107">
        <v>235</v>
      </c>
      <c r="F236" s="112"/>
      <c r="G236" s="112"/>
      <c r="H236" s="114"/>
      <c r="I236" s="92"/>
      <c r="J236" s="93"/>
      <c r="K236" s="94"/>
    </row>
    <row r="237" spans="1:11" ht="15.5" x14ac:dyDescent="0.35">
      <c r="A237" s="112"/>
      <c r="B237" s="112"/>
      <c r="C237" s="112"/>
      <c r="D237" s="112"/>
      <c r="E237" s="107">
        <v>236</v>
      </c>
      <c r="F237" s="112"/>
      <c r="G237" s="112"/>
      <c r="H237" s="114"/>
      <c r="I237" s="92"/>
      <c r="J237" s="93"/>
      <c r="K237" s="94"/>
    </row>
    <row r="238" spans="1:11" ht="15.5" x14ac:dyDescent="0.35">
      <c r="A238" s="112"/>
      <c r="B238" s="112"/>
      <c r="C238" s="112"/>
      <c r="D238" s="112"/>
      <c r="E238" s="107">
        <v>237</v>
      </c>
      <c r="F238" s="112"/>
      <c r="G238" s="112"/>
      <c r="H238" s="114"/>
      <c r="I238" s="92"/>
      <c r="J238" s="93"/>
      <c r="K238" s="94"/>
    </row>
    <row r="239" spans="1:11" ht="15.5" x14ac:dyDescent="0.35">
      <c r="A239" s="112"/>
      <c r="B239" s="112"/>
      <c r="C239" s="112"/>
      <c r="D239" s="112"/>
      <c r="E239" s="107">
        <v>238</v>
      </c>
      <c r="F239" s="112"/>
      <c r="G239" s="112"/>
      <c r="H239" s="114"/>
      <c r="I239" s="92"/>
      <c r="J239" s="93"/>
      <c r="K239" s="94"/>
    </row>
    <row r="240" spans="1:11" ht="15.5" x14ac:dyDescent="0.35">
      <c r="A240" s="112"/>
      <c r="B240" s="112"/>
      <c r="C240" s="112"/>
      <c r="D240" s="112"/>
      <c r="E240" s="107">
        <v>239</v>
      </c>
      <c r="F240" s="112"/>
      <c r="G240" s="112"/>
      <c r="H240" s="114"/>
      <c r="I240" s="92"/>
      <c r="J240" s="93"/>
      <c r="K240" s="94"/>
    </row>
    <row r="241" spans="1:11" ht="15.5" x14ac:dyDescent="0.35">
      <c r="A241" s="112"/>
      <c r="B241" s="112"/>
      <c r="C241" s="112"/>
      <c r="D241" s="112"/>
      <c r="E241" s="107">
        <v>240</v>
      </c>
      <c r="F241" s="112"/>
      <c r="G241" s="112"/>
      <c r="H241" s="114"/>
      <c r="I241" s="92"/>
      <c r="J241" s="93"/>
      <c r="K241" s="94"/>
    </row>
    <row r="242" spans="1:11" ht="15.5" x14ac:dyDescent="0.35">
      <c r="A242" s="112"/>
      <c r="B242" s="112"/>
      <c r="C242" s="112"/>
      <c r="D242" s="112"/>
      <c r="E242" s="107">
        <v>241</v>
      </c>
      <c r="F242" s="112"/>
      <c r="G242" s="112"/>
      <c r="H242" s="114"/>
      <c r="I242" s="92"/>
      <c r="J242" s="93"/>
      <c r="K242" s="94"/>
    </row>
    <row r="243" spans="1:11" ht="15.5" x14ac:dyDescent="0.35">
      <c r="A243" s="112"/>
      <c r="B243" s="112"/>
      <c r="C243" s="112"/>
      <c r="D243" s="112"/>
      <c r="E243" s="107">
        <v>242</v>
      </c>
      <c r="F243" s="112"/>
      <c r="G243" s="112"/>
      <c r="H243" s="114"/>
      <c r="I243" s="92"/>
      <c r="J243" s="93"/>
      <c r="K243" s="94"/>
    </row>
    <row r="244" spans="1:11" ht="15.5" x14ac:dyDescent="0.35">
      <c r="A244" s="112"/>
      <c r="B244" s="112"/>
      <c r="C244" s="112"/>
      <c r="D244" s="112"/>
      <c r="E244" s="107">
        <v>243</v>
      </c>
      <c r="F244" s="112"/>
      <c r="G244" s="112"/>
      <c r="H244" s="114"/>
      <c r="I244" s="92"/>
      <c r="J244" s="93"/>
      <c r="K244" s="94"/>
    </row>
    <row r="245" spans="1:11" ht="15.5" x14ac:dyDescent="0.35">
      <c r="A245" s="112"/>
      <c r="B245" s="112"/>
      <c r="C245" s="112"/>
      <c r="D245" s="112"/>
      <c r="E245" s="107">
        <v>244</v>
      </c>
      <c r="F245" s="112"/>
      <c r="G245" s="112"/>
      <c r="H245" s="114"/>
      <c r="I245" s="92"/>
      <c r="J245" s="93"/>
      <c r="K245" s="94"/>
    </row>
    <row r="246" spans="1:11" ht="15.5" x14ac:dyDescent="0.35">
      <c r="A246" s="112"/>
      <c r="B246" s="112"/>
      <c r="C246" s="112"/>
      <c r="D246" s="112"/>
      <c r="E246" s="107">
        <v>245</v>
      </c>
      <c r="F246" s="112"/>
      <c r="G246" s="112"/>
      <c r="H246" s="114"/>
      <c r="I246" s="92"/>
      <c r="J246" s="93"/>
      <c r="K246" s="94"/>
    </row>
    <row r="247" spans="1:11" ht="15.5" x14ac:dyDescent="0.35">
      <c r="A247" s="112"/>
      <c r="B247" s="112"/>
      <c r="C247" s="112"/>
      <c r="D247" s="112"/>
      <c r="E247" s="107">
        <v>246</v>
      </c>
      <c r="F247" s="112"/>
      <c r="G247" s="112"/>
      <c r="H247" s="114"/>
      <c r="I247" s="92"/>
      <c r="J247" s="93"/>
      <c r="K247" s="94"/>
    </row>
    <row r="248" spans="1:11" ht="15.5" x14ac:dyDescent="0.35">
      <c r="A248" s="112"/>
      <c r="B248" s="112"/>
      <c r="C248" s="112"/>
      <c r="D248" s="112"/>
      <c r="E248" s="107">
        <v>247</v>
      </c>
      <c r="F248" s="112"/>
      <c r="G248" s="112"/>
      <c r="H248" s="114"/>
      <c r="I248" s="92"/>
      <c r="J248" s="93"/>
      <c r="K248" s="94"/>
    </row>
    <row r="249" spans="1:11" ht="15.5" x14ac:dyDescent="0.35">
      <c r="A249" s="112"/>
      <c r="B249" s="112"/>
      <c r="C249" s="112"/>
      <c r="D249" s="112"/>
      <c r="E249" s="107">
        <v>248</v>
      </c>
      <c r="F249" s="112"/>
      <c r="G249" s="112"/>
      <c r="H249" s="114"/>
      <c r="I249" s="92"/>
      <c r="J249" s="93"/>
      <c r="K249" s="94"/>
    </row>
    <row r="250" spans="1:11" ht="15.5" x14ac:dyDescent="0.35">
      <c r="A250" s="112"/>
      <c r="B250" s="112"/>
      <c r="C250" s="112"/>
      <c r="D250" s="112"/>
      <c r="E250" s="107">
        <v>249</v>
      </c>
      <c r="F250" s="112"/>
      <c r="G250" s="112"/>
      <c r="H250" s="114"/>
      <c r="I250" s="92"/>
      <c r="J250" s="93"/>
      <c r="K250" s="94"/>
    </row>
    <row r="251" spans="1:11" ht="15.5" x14ac:dyDescent="0.35">
      <c r="A251" s="112"/>
      <c r="B251" s="112"/>
      <c r="C251" s="112"/>
      <c r="D251" s="112"/>
      <c r="E251" s="107">
        <v>250</v>
      </c>
      <c r="F251" s="112"/>
      <c r="G251" s="112"/>
      <c r="H251" s="114"/>
      <c r="I251" s="92"/>
      <c r="J251" s="93"/>
      <c r="K251" s="94"/>
    </row>
    <row r="252" spans="1:11" ht="15.5" x14ac:dyDescent="0.35">
      <c r="A252" s="112"/>
      <c r="B252" s="112"/>
      <c r="C252" s="112"/>
      <c r="D252" s="112"/>
      <c r="E252" s="107">
        <v>251</v>
      </c>
      <c r="F252" s="112"/>
      <c r="G252" s="112"/>
      <c r="H252" s="114"/>
      <c r="I252" s="92"/>
      <c r="J252" s="93"/>
      <c r="K252" s="94"/>
    </row>
    <row r="253" spans="1:11" ht="15.5" x14ac:dyDescent="0.35">
      <c r="A253" s="112"/>
      <c r="B253" s="112"/>
      <c r="C253" s="112"/>
      <c r="D253" s="112"/>
      <c r="E253" s="107">
        <v>252</v>
      </c>
      <c r="F253" s="112"/>
      <c r="G253" s="112"/>
      <c r="H253" s="114"/>
      <c r="I253" s="92"/>
      <c r="J253" s="93"/>
      <c r="K253" s="94"/>
    </row>
    <row r="254" spans="1:11" ht="15.5" x14ac:dyDescent="0.35">
      <c r="A254" s="112"/>
      <c r="B254" s="112"/>
      <c r="C254" s="112"/>
      <c r="D254" s="112"/>
      <c r="E254" s="107">
        <v>253</v>
      </c>
      <c r="F254" s="112"/>
      <c r="G254" s="112"/>
      <c r="H254" s="114"/>
      <c r="I254" s="92"/>
      <c r="J254" s="93"/>
      <c r="K254" s="94"/>
    </row>
    <row r="255" spans="1:11" ht="15.5" x14ac:dyDescent="0.35">
      <c r="A255" s="112"/>
      <c r="B255" s="112"/>
      <c r="C255" s="112"/>
      <c r="D255" s="112"/>
      <c r="E255" s="107">
        <v>254</v>
      </c>
      <c r="F255" s="112"/>
      <c r="G255" s="112"/>
      <c r="H255" s="114"/>
      <c r="I255" s="92"/>
      <c r="J255" s="93"/>
      <c r="K255" s="94"/>
    </row>
    <row r="256" spans="1:11" ht="15.5" x14ac:dyDescent="0.35">
      <c r="A256" s="112"/>
      <c r="B256" s="112"/>
      <c r="C256" s="112"/>
      <c r="D256" s="112"/>
      <c r="E256" s="107">
        <v>255</v>
      </c>
      <c r="F256" s="112"/>
      <c r="G256" s="112"/>
      <c r="H256" s="114"/>
      <c r="I256" s="92"/>
      <c r="J256" s="93"/>
      <c r="K256" s="94"/>
    </row>
    <row r="257" spans="1:11" ht="15.5" x14ac:dyDescent="0.35">
      <c r="A257" s="112"/>
      <c r="B257" s="112"/>
      <c r="C257" s="112"/>
      <c r="D257" s="112"/>
      <c r="E257" s="107">
        <v>256</v>
      </c>
      <c r="F257" s="112"/>
      <c r="G257" s="112"/>
      <c r="H257" s="114"/>
      <c r="I257" s="92"/>
      <c r="J257" s="93"/>
      <c r="K257" s="94"/>
    </row>
    <row r="258" spans="1:11" ht="15.5" x14ac:dyDescent="0.35">
      <c r="A258" s="112"/>
      <c r="B258" s="112"/>
      <c r="C258" s="112"/>
      <c r="D258" s="112"/>
      <c r="E258" s="107">
        <v>257</v>
      </c>
      <c r="F258" s="112"/>
      <c r="G258" s="112"/>
      <c r="H258" s="114"/>
      <c r="I258" s="92"/>
      <c r="J258" s="93"/>
      <c r="K258" s="94"/>
    </row>
    <row r="259" spans="1:11" ht="15.5" x14ac:dyDescent="0.35">
      <c r="A259" s="112"/>
      <c r="B259" s="112"/>
      <c r="C259" s="112"/>
      <c r="D259" s="112"/>
      <c r="E259" s="107">
        <v>258</v>
      </c>
      <c r="F259" s="112"/>
      <c r="G259" s="112"/>
      <c r="H259" s="114"/>
      <c r="I259" s="92"/>
      <c r="J259" s="93"/>
      <c r="K259" s="94"/>
    </row>
    <row r="260" spans="1:11" ht="15.5" x14ac:dyDescent="0.35">
      <c r="A260" s="112"/>
      <c r="B260" s="112"/>
      <c r="C260" s="112"/>
      <c r="D260" s="112"/>
      <c r="E260" s="107">
        <v>259</v>
      </c>
      <c r="F260" s="112"/>
      <c r="G260" s="112"/>
      <c r="H260" s="114"/>
      <c r="I260" s="92"/>
      <c r="J260" s="93"/>
      <c r="K260" s="94"/>
    </row>
    <row r="261" spans="1:11" ht="15.5" x14ac:dyDescent="0.35">
      <c r="A261" s="112"/>
      <c r="B261" s="112"/>
      <c r="C261" s="112"/>
      <c r="D261" s="112"/>
      <c r="E261" s="107">
        <v>260</v>
      </c>
      <c r="F261" s="112"/>
      <c r="G261" s="112"/>
      <c r="H261" s="114"/>
      <c r="I261" s="92"/>
      <c r="J261" s="93"/>
      <c r="K261" s="94"/>
    </row>
    <row r="262" spans="1:11" ht="15.5" x14ac:dyDescent="0.35">
      <c r="A262" s="112"/>
      <c r="B262" s="112"/>
      <c r="C262" s="112"/>
      <c r="D262" s="112"/>
      <c r="E262" s="107">
        <v>261</v>
      </c>
      <c r="F262" s="112"/>
      <c r="G262" s="112"/>
      <c r="H262" s="114"/>
      <c r="I262" s="92"/>
      <c r="J262" s="93"/>
      <c r="K262" s="94"/>
    </row>
    <row r="263" spans="1:11" ht="15.5" x14ac:dyDescent="0.35">
      <c r="A263" s="112"/>
      <c r="B263" s="112"/>
      <c r="C263" s="112"/>
      <c r="D263" s="112"/>
      <c r="E263" s="107">
        <v>262</v>
      </c>
      <c r="F263" s="112"/>
      <c r="G263" s="112"/>
      <c r="H263" s="114"/>
      <c r="I263" s="92"/>
      <c r="J263" s="93"/>
      <c r="K263" s="94"/>
    </row>
    <row r="264" spans="1:11" ht="15.5" x14ac:dyDescent="0.35">
      <c r="A264" s="112"/>
      <c r="B264" s="112"/>
      <c r="C264" s="112"/>
      <c r="D264" s="112"/>
      <c r="E264" s="107">
        <v>263</v>
      </c>
      <c r="F264" s="112"/>
      <c r="G264" s="112"/>
      <c r="H264" s="114"/>
      <c r="I264" s="92"/>
      <c r="J264" s="93"/>
      <c r="K264" s="94"/>
    </row>
    <row r="265" spans="1:11" ht="15.5" x14ac:dyDescent="0.35">
      <c r="A265" s="112"/>
      <c r="B265" s="112"/>
      <c r="C265" s="112"/>
      <c r="D265" s="112"/>
      <c r="E265" s="107">
        <v>264</v>
      </c>
      <c r="F265" s="112"/>
      <c r="G265" s="112"/>
      <c r="H265" s="114"/>
      <c r="I265" s="92"/>
      <c r="J265" s="93"/>
      <c r="K265" s="94"/>
    </row>
    <row r="266" spans="1:11" ht="15.5" x14ac:dyDescent="0.35">
      <c r="A266" s="112"/>
      <c r="B266" s="112"/>
      <c r="C266" s="112"/>
      <c r="D266" s="112"/>
      <c r="E266" s="107">
        <v>265</v>
      </c>
      <c r="F266" s="112"/>
      <c r="G266" s="112"/>
      <c r="H266" s="114"/>
      <c r="I266" s="92"/>
      <c r="J266" s="93"/>
      <c r="K266" s="94"/>
    </row>
    <row r="267" spans="1:11" ht="15.5" x14ac:dyDescent="0.35">
      <c r="A267" s="112"/>
      <c r="B267" s="112"/>
      <c r="C267" s="112"/>
      <c r="D267" s="112"/>
      <c r="E267" s="107">
        <v>266</v>
      </c>
      <c r="F267" s="112"/>
      <c r="G267" s="112"/>
      <c r="H267" s="114"/>
      <c r="I267" s="92"/>
      <c r="J267" s="93"/>
      <c r="K267" s="94"/>
    </row>
    <row r="268" spans="1:11" ht="15.5" x14ac:dyDescent="0.35">
      <c r="A268" s="112"/>
      <c r="B268" s="112"/>
      <c r="C268" s="112"/>
      <c r="D268" s="112"/>
      <c r="E268" s="107">
        <v>267</v>
      </c>
      <c r="F268" s="112"/>
      <c r="G268" s="112"/>
      <c r="H268" s="114"/>
      <c r="I268" s="92"/>
      <c r="J268" s="93"/>
      <c r="K268" s="94"/>
    </row>
    <row r="269" spans="1:11" ht="15.5" x14ac:dyDescent="0.35">
      <c r="A269" s="112"/>
      <c r="B269" s="112"/>
      <c r="C269" s="112"/>
      <c r="D269" s="112"/>
      <c r="E269" s="107">
        <v>268</v>
      </c>
      <c r="F269" s="112"/>
      <c r="G269" s="112"/>
      <c r="H269" s="114"/>
      <c r="I269" s="92"/>
      <c r="J269" s="93"/>
      <c r="K269" s="94"/>
    </row>
    <row r="270" spans="1:11" ht="15.5" x14ac:dyDescent="0.35">
      <c r="A270" s="112"/>
      <c r="B270" s="112"/>
      <c r="C270" s="112"/>
      <c r="D270" s="112"/>
      <c r="E270" s="107">
        <v>269</v>
      </c>
      <c r="F270" s="112"/>
      <c r="G270" s="112"/>
      <c r="H270" s="114"/>
      <c r="I270" s="92"/>
      <c r="J270" s="93"/>
      <c r="K270" s="94"/>
    </row>
    <row r="271" spans="1:11" ht="15.5" x14ac:dyDescent="0.35">
      <c r="A271" s="112"/>
      <c r="B271" s="112"/>
      <c r="C271" s="112"/>
      <c r="D271" s="112"/>
      <c r="E271" s="107">
        <v>270</v>
      </c>
      <c r="F271" s="112"/>
      <c r="G271" s="112"/>
      <c r="H271" s="114"/>
      <c r="I271" s="92"/>
      <c r="J271" s="93"/>
      <c r="K271" s="94"/>
    </row>
    <row r="272" spans="1:11" ht="15.5" x14ac:dyDescent="0.35">
      <c r="A272" s="112"/>
      <c r="B272" s="112"/>
      <c r="C272" s="112"/>
      <c r="D272" s="112"/>
      <c r="E272" s="107">
        <v>271</v>
      </c>
      <c r="F272" s="112"/>
      <c r="G272" s="112"/>
      <c r="H272" s="114"/>
      <c r="I272" s="92"/>
      <c r="J272" s="93"/>
      <c r="K272" s="94"/>
    </row>
    <row r="273" spans="1:11" ht="15.5" x14ac:dyDescent="0.35">
      <c r="A273" s="112"/>
      <c r="B273" s="112"/>
      <c r="C273" s="112"/>
      <c r="D273" s="112"/>
      <c r="E273" s="107">
        <v>272</v>
      </c>
      <c r="F273" s="112"/>
      <c r="G273" s="112"/>
      <c r="H273" s="114"/>
      <c r="I273" s="92"/>
      <c r="J273" s="93"/>
      <c r="K273" s="94"/>
    </row>
    <row r="274" spans="1:11" ht="15.5" x14ac:dyDescent="0.35">
      <c r="A274" s="112"/>
      <c r="B274" s="112"/>
      <c r="C274" s="112"/>
      <c r="D274" s="112"/>
      <c r="E274" s="107">
        <v>273</v>
      </c>
      <c r="F274" s="112"/>
      <c r="G274" s="112"/>
      <c r="H274" s="114"/>
      <c r="I274" s="92"/>
      <c r="J274" s="93"/>
      <c r="K274" s="94"/>
    </row>
    <row r="275" spans="1:11" ht="15.5" x14ac:dyDescent="0.35">
      <c r="A275" s="112"/>
      <c r="B275" s="112"/>
      <c r="C275" s="112"/>
      <c r="D275" s="112"/>
      <c r="E275" s="107">
        <v>274</v>
      </c>
      <c r="F275" s="112"/>
      <c r="G275" s="112"/>
      <c r="H275" s="114"/>
      <c r="I275" s="92"/>
      <c r="J275" s="93"/>
      <c r="K275" s="94"/>
    </row>
    <row r="276" spans="1:11" ht="15.5" x14ac:dyDescent="0.35">
      <c r="A276" s="112"/>
      <c r="B276" s="112"/>
      <c r="C276" s="112"/>
      <c r="D276" s="112"/>
      <c r="E276" s="107">
        <v>275</v>
      </c>
      <c r="F276" s="112"/>
      <c r="G276" s="112"/>
      <c r="H276" s="114"/>
      <c r="I276" s="92"/>
      <c r="J276" s="93"/>
      <c r="K276" s="94"/>
    </row>
    <row r="277" spans="1:11" ht="15.5" x14ac:dyDescent="0.35">
      <c r="A277" s="112"/>
      <c r="B277" s="112"/>
      <c r="C277" s="112"/>
      <c r="D277" s="112"/>
      <c r="E277" s="107">
        <v>276</v>
      </c>
      <c r="F277" s="112"/>
      <c r="G277" s="112"/>
      <c r="H277" s="114"/>
      <c r="I277" s="92"/>
      <c r="J277" s="93"/>
      <c r="K277" s="94"/>
    </row>
    <row r="278" spans="1:11" ht="15.5" x14ac:dyDescent="0.35">
      <c r="A278" s="112"/>
      <c r="B278" s="112"/>
      <c r="C278" s="112"/>
      <c r="D278" s="112"/>
      <c r="E278" s="107">
        <v>277</v>
      </c>
      <c r="F278" s="112"/>
      <c r="G278" s="112"/>
      <c r="H278" s="114"/>
      <c r="I278" s="92"/>
      <c r="J278" s="93"/>
      <c r="K278" s="94"/>
    </row>
    <row r="279" spans="1:11" ht="15.5" x14ac:dyDescent="0.35">
      <c r="A279" s="112"/>
      <c r="B279" s="112"/>
      <c r="C279" s="112"/>
      <c r="D279" s="112"/>
      <c r="E279" s="107">
        <v>278</v>
      </c>
      <c r="F279" s="112"/>
      <c r="G279" s="112"/>
      <c r="H279" s="114"/>
      <c r="I279" s="92"/>
      <c r="J279" s="93"/>
      <c r="K279" s="94"/>
    </row>
    <row r="280" spans="1:11" ht="15.5" x14ac:dyDescent="0.35">
      <c r="A280" s="112"/>
      <c r="B280" s="112"/>
      <c r="C280" s="112"/>
      <c r="D280" s="112"/>
      <c r="E280" s="107">
        <v>279</v>
      </c>
      <c r="F280" s="112"/>
      <c r="G280" s="112"/>
      <c r="H280" s="114"/>
      <c r="I280" s="92"/>
      <c r="J280" s="93"/>
      <c r="K280" s="94"/>
    </row>
    <row r="281" spans="1:11" ht="15.5" x14ac:dyDescent="0.35">
      <c r="A281" s="112"/>
      <c r="B281" s="112"/>
      <c r="C281" s="112"/>
      <c r="D281" s="112"/>
      <c r="E281" s="107">
        <v>280</v>
      </c>
      <c r="F281" s="112"/>
      <c r="G281" s="112"/>
      <c r="H281" s="114"/>
      <c r="I281" s="92"/>
      <c r="J281" s="93"/>
      <c r="K281" s="94"/>
    </row>
    <row r="282" spans="1:11" ht="15.5" x14ac:dyDescent="0.35">
      <c r="A282" s="112"/>
      <c r="B282" s="112"/>
      <c r="C282" s="112"/>
      <c r="D282" s="112"/>
      <c r="E282" s="107">
        <v>281</v>
      </c>
      <c r="F282" s="112"/>
      <c r="G282" s="112"/>
      <c r="H282" s="114"/>
      <c r="I282" s="92"/>
      <c r="J282" s="93"/>
      <c r="K282" s="94"/>
    </row>
    <row r="283" spans="1:11" ht="15.5" x14ac:dyDescent="0.35">
      <c r="A283" s="112"/>
      <c r="B283" s="112"/>
      <c r="C283" s="112"/>
      <c r="D283" s="112"/>
      <c r="E283" s="107">
        <v>282</v>
      </c>
      <c r="F283" s="112"/>
      <c r="G283" s="112"/>
      <c r="H283" s="114"/>
      <c r="I283" s="92"/>
      <c r="J283" s="93"/>
      <c r="K283" s="94"/>
    </row>
    <row r="284" spans="1:11" ht="15.5" x14ac:dyDescent="0.35">
      <c r="A284" s="112"/>
      <c r="B284" s="112"/>
      <c r="C284" s="112"/>
      <c r="D284" s="112"/>
      <c r="E284" s="107">
        <v>283</v>
      </c>
      <c r="F284" s="112"/>
      <c r="G284" s="112"/>
      <c r="H284" s="114"/>
      <c r="I284" s="92"/>
      <c r="J284" s="93"/>
      <c r="K284" s="94"/>
    </row>
    <row r="285" spans="1:11" ht="15.5" x14ac:dyDescent="0.35">
      <c r="A285" s="112"/>
      <c r="B285" s="112"/>
      <c r="C285" s="112"/>
      <c r="D285" s="112"/>
      <c r="E285" s="107">
        <v>284</v>
      </c>
      <c r="F285" s="112"/>
      <c r="G285" s="112"/>
      <c r="H285" s="114"/>
      <c r="I285" s="92"/>
      <c r="J285" s="93"/>
      <c r="K285" s="94"/>
    </row>
    <row r="286" spans="1:11" ht="15.5" x14ac:dyDescent="0.35">
      <c r="A286" s="112"/>
      <c r="B286" s="112"/>
      <c r="C286" s="112"/>
      <c r="D286" s="112"/>
      <c r="E286" s="107">
        <v>285</v>
      </c>
      <c r="F286" s="112"/>
      <c r="G286" s="112"/>
      <c r="H286" s="114"/>
      <c r="I286" s="92"/>
      <c r="J286" s="93"/>
      <c r="K286" s="94"/>
    </row>
    <row r="287" spans="1:11" ht="15.5" x14ac:dyDescent="0.35">
      <c r="A287" s="112"/>
      <c r="B287" s="112"/>
      <c r="C287" s="112"/>
      <c r="D287" s="112"/>
      <c r="E287" s="107">
        <v>286</v>
      </c>
      <c r="F287" s="112"/>
      <c r="G287" s="112"/>
      <c r="H287" s="114"/>
      <c r="I287" s="92"/>
      <c r="J287" s="93"/>
      <c r="K287" s="94"/>
    </row>
    <row r="288" spans="1:11" ht="15.5" x14ac:dyDescent="0.35">
      <c r="A288" s="112"/>
      <c r="B288" s="112"/>
      <c r="C288" s="112"/>
      <c r="D288" s="112"/>
      <c r="E288" s="107">
        <v>287</v>
      </c>
      <c r="F288" s="112"/>
      <c r="G288" s="112"/>
      <c r="H288" s="114"/>
      <c r="I288" s="92"/>
      <c r="J288" s="93"/>
      <c r="K288" s="94"/>
    </row>
    <row r="289" spans="1:11" ht="15.5" x14ac:dyDescent="0.35">
      <c r="A289" s="112"/>
      <c r="B289" s="112"/>
      <c r="C289" s="112"/>
      <c r="D289" s="112"/>
      <c r="E289" s="107">
        <v>288</v>
      </c>
      <c r="F289" s="112"/>
      <c r="G289" s="112"/>
      <c r="H289" s="114"/>
      <c r="I289" s="92"/>
      <c r="J289" s="93"/>
      <c r="K289" s="94"/>
    </row>
    <row r="290" spans="1:11" ht="15.5" x14ac:dyDescent="0.35">
      <c r="A290" s="112"/>
      <c r="B290" s="112"/>
      <c r="C290" s="112"/>
      <c r="D290" s="112"/>
      <c r="E290" s="107">
        <v>289</v>
      </c>
      <c r="F290" s="112"/>
      <c r="G290" s="112"/>
      <c r="H290" s="114"/>
      <c r="I290" s="92"/>
      <c r="J290" s="93"/>
      <c r="K290" s="94"/>
    </row>
    <row r="291" spans="1:11" ht="15.5" x14ac:dyDescent="0.35">
      <c r="A291" s="112"/>
      <c r="B291" s="112"/>
      <c r="C291" s="112"/>
      <c r="D291" s="112"/>
      <c r="E291" s="107">
        <v>290</v>
      </c>
      <c r="F291" s="112"/>
      <c r="G291" s="112"/>
      <c r="H291" s="114"/>
      <c r="I291" s="92"/>
      <c r="J291" s="93"/>
      <c r="K291" s="94"/>
    </row>
    <row r="292" spans="1:11" ht="15.5" x14ac:dyDescent="0.35">
      <c r="A292" s="112"/>
      <c r="B292" s="112"/>
      <c r="C292" s="112"/>
      <c r="D292" s="112"/>
      <c r="E292" s="107">
        <v>291</v>
      </c>
      <c r="F292" s="112"/>
      <c r="G292" s="112"/>
      <c r="H292" s="114"/>
      <c r="I292" s="92"/>
      <c r="J292" s="93"/>
      <c r="K292" s="94"/>
    </row>
    <row r="293" spans="1:11" ht="15.5" x14ac:dyDescent="0.35">
      <c r="A293" s="112"/>
      <c r="B293" s="112"/>
      <c r="C293" s="112"/>
      <c r="D293" s="112"/>
      <c r="E293" s="107">
        <v>292</v>
      </c>
      <c r="F293" s="112"/>
      <c r="G293" s="112"/>
      <c r="H293" s="114"/>
      <c r="I293" s="92"/>
      <c r="J293" s="93"/>
      <c r="K293" s="94"/>
    </row>
    <row r="294" spans="1:11" ht="15.5" x14ac:dyDescent="0.35">
      <c r="A294" s="112"/>
      <c r="B294" s="112"/>
      <c r="C294" s="112"/>
      <c r="D294" s="112"/>
      <c r="E294" s="107">
        <v>293</v>
      </c>
      <c r="F294" s="112"/>
      <c r="G294" s="112"/>
      <c r="H294" s="114"/>
      <c r="I294" s="92"/>
      <c r="J294" s="93"/>
      <c r="K294" s="94"/>
    </row>
    <row r="295" spans="1:11" ht="15.5" x14ac:dyDescent="0.35">
      <c r="A295" s="112"/>
      <c r="B295" s="112"/>
      <c r="C295" s="112"/>
      <c r="D295" s="112"/>
      <c r="E295" s="107">
        <v>294</v>
      </c>
      <c r="F295" s="112"/>
      <c r="G295" s="112"/>
      <c r="H295" s="114"/>
      <c r="I295" s="92"/>
      <c r="J295" s="93"/>
      <c r="K295" s="94"/>
    </row>
    <row r="296" spans="1:11" ht="15.5" x14ac:dyDescent="0.35">
      <c r="A296" s="112"/>
      <c r="B296" s="112"/>
      <c r="C296" s="112"/>
      <c r="D296" s="112"/>
      <c r="E296" s="107">
        <v>295</v>
      </c>
      <c r="F296" s="112"/>
      <c r="G296" s="112"/>
      <c r="H296" s="114"/>
      <c r="I296" s="92"/>
      <c r="J296" s="93"/>
      <c r="K296" s="94"/>
    </row>
    <row r="297" spans="1:11" ht="15.5" x14ac:dyDescent="0.35">
      <c r="A297" s="112"/>
      <c r="B297" s="112"/>
      <c r="C297" s="112"/>
      <c r="D297" s="112"/>
      <c r="E297" s="107">
        <v>296</v>
      </c>
      <c r="F297" s="112"/>
      <c r="G297" s="112"/>
      <c r="H297" s="114"/>
      <c r="I297" s="92"/>
      <c r="J297" s="93"/>
      <c r="K297" s="94"/>
    </row>
    <row r="298" spans="1:11" ht="15.5" x14ac:dyDescent="0.35">
      <c r="A298" s="112"/>
      <c r="B298" s="112"/>
      <c r="C298" s="112"/>
      <c r="D298" s="112"/>
      <c r="E298" s="107">
        <v>297</v>
      </c>
      <c r="F298" s="112"/>
      <c r="G298" s="112"/>
      <c r="H298" s="114"/>
      <c r="I298" s="92"/>
      <c r="J298" s="93"/>
      <c r="K298" s="94"/>
    </row>
    <row r="299" spans="1:11" ht="15.5" x14ac:dyDescent="0.35">
      <c r="A299" s="112"/>
      <c r="B299" s="112"/>
      <c r="C299" s="112"/>
      <c r="D299" s="112"/>
      <c r="E299" s="107">
        <v>298</v>
      </c>
      <c r="F299" s="112"/>
      <c r="G299" s="112"/>
      <c r="H299" s="114"/>
      <c r="I299" s="92"/>
      <c r="J299" s="93"/>
      <c r="K299" s="94"/>
    </row>
    <row r="300" spans="1:11" ht="15.5" x14ac:dyDescent="0.35">
      <c r="A300" s="112"/>
      <c r="B300" s="112"/>
      <c r="C300" s="112"/>
      <c r="D300" s="112"/>
      <c r="E300" s="107">
        <v>299</v>
      </c>
      <c r="F300" s="112"/>
      <c r="G300" s="112"/>
      <c r="H300" s="114"/>
      <c r="I300" s="92"/>
      <c r="J300" s="93"/>
      <c r="K300" s="94"/>
    </row>
    <row r="301" spans="1:11" ht="15.5" x14ac:dyDescent="0.35">
      <c r="A301" s="112"/>
      <c r="B301" s="112"/>
      <c r="C301" s="112"/>
      <c r="D301" s="112"/>
      <c r="E301" s="107">
        <v>300</v>
      </c>
      <c r="F301" s="112"/>
      <c r="G301" s="112"/>
      <c r="H301" s="114"/>
      <c r="I301" s="92"/>
      <c r="J301" s="93"/>
      <c r="K301" s="94"/>
    </row>
  </sheetData>
  <sortState xmlns:xlrd2="http://schemas.microsoft.com/office/spreadsheetml/2017/richdata2" ref="A2:K301">
    <sortCondition ref="H2:H301"/>
  </sortState>
  <dataValidations count="2">
    <dataValidation type="list" allowBlank="1" showInputMessage="1" showErrorMessage="1" sqref="C2:C301" xr:uid="{00000000-0002-0000-0700-000000000000}">
      <formula1>Incentives</formula1>
    </dataValidation>
    <dataValidation type="list" allowBlank="1" showInputMessage="1" showErrorMessage="1" sqref="A2:B301" xr:uid="{00000000-0002-0000-0700-000001000000}">
      <formula1>X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workbookViewId="0">
      <selection activeCell="D9" sqref="D9"/>
    </sheetView>
  </sheetViews>
  <sheetFormatPr defaultRowHeight="14.5" x14ac:dyDescent="0.35"/>
  <cols>
    <col min="2" max="2" width="23.26953125" customWidth="1"/>
    <col min="3" max="3" width="19.7265625" customWidth="1"/>
  </cols>
  <sheetData>
    <row r="1" spans="1:6" ht="31" x14ac:dyDescent="0.35">
      <c r="A1" s="106" t="s">
        <v>119</v>
      </c>
      <c r="B1" s="106" t="s">
        <v>44</v>
      </c>
      <c r="C1" s="106" t="s">
        <v>43</v>
      </c>
      <c r="D1" s="107" t="s">
        <v>121</v>
      </c>
      <c r="E1" s="106" t="s">
        <v>126</v>
      </c>
      <c r="F1" s="106" t="s">
        <v>127</v>
      </c>
    </row>
    <row r="2" spans="1:6" ht="15.5" x14ac:dyDescent="0.35">
      <c r="A2" s="107">
        <v>1</v>
      </c>
      <c r="B2" s="146" t="s">
        <v>388</v>
      </c>
      <c r="C2" s="146" t="s">
        <v>389</v>
      </c>
      <c r="D2" s="114" t="s">
        <v>525</v>
      </c>
      <c r="E2" s="93"/>
      <c r="F2" s="94"/>
    </row>
    <row r="3" spans="1:6" ht="15.5" x14ac:dyDescent="0.35">
      <c r="A3" s="107">
        <v>2</v>
      </c>
      <c r="B3" s="112" t="s">
        <v>501</v>
      </c>
      <c r="C3" s="112"/>
      <c r="D3" s="114">
        <v>36.136000000000003</v>
      </c>
      <c r="E3" s="93"/>
      <c r="F3" s="94"/>
    </row>
    <row r="4" spans="1:6" ht="15.5" x14ac:dyDescent="0.35">
      <c r="A4" s="107">
        <v>3</v>
      </c>
      <c r="B4" s="112" t="s">
        <v>184</v>
      </c>
      <c r="C4" s="112"/>
      <c r="D4" s="114">
        <v>23.553000000000001</v>
      </c>
      <c r="E4" s="93"/>
      <c r="F4" s="94"/>
    </row>
    <row r="5" spans="1:6" ht="15.5" x14ac:dyDescent="0.35">
      <c r="A5" s="107">
        <v>4</v>
      </c>
      <c r="B5" s="112" t="s">
        <v>368</v>
      </c>
      <c r="C5" s="112" t="s">
        <v>369</v>
      </c>
      <c r="D5" s="114">
        <v>43.92</v>
      </c>
      <c r="E5" s="93"/>
      <c r="F5" s="94"/>
    </row>
    <row r="6" spans="1:6" ht="15.5" x14ac:dyDescent="0.35">
      <c r="A6" s="107">
        <v>5</v>
      </c>
      <c r="B6" s="112" t="s">
        <v>183</v>
      </c>
      <c r="C6" s="112"/>
      <c r="D6" s="114">
        <v>30.664999999999999</v>
      </c>
      <c r="E6" s="93"/>
      <c r="F6" s="94"/>
    </row>
    <row r="7" spans="1:6" ht="15.5" x14ac:dyDescent="0.35">
      <c r="A7" s="107">
        <v>6</v>
      </c>
      <c r="B7" s="112" t="s">
        <v>154</v>
      </c>
      <c r="C7" s="112" t="s">
        <v>152</v>
      </c>
      <c r="D7" s="114" t="s">
        <v>526</v>
      </c>
      <c r="E7" s="93"/>
      <c r="F7" s="94"/>
    </row>
    <row r="8" spans="1:6" ht="15.5" x14ac:dyDescent="0.35">
      <c r="A8" s="107">
        <v>7</v>
      </c>
      <c r="B8" s="112" t="s">
        <v>502</v>
      </c>
      <c r="C8" s="112"/>
      <c r="D8" s="114">
        <v>35.468000000000004</v>
      </c>
      <c r="E8" s="93"/>
      <c r="F8" s="94"/>
    </row>
    <row r="9" spans="1:6" ht="15.5" x14ac:dyDescent="0.35">
      <c r="A9" s="107">
        <v>8</v>
      </c>
      <c r="B9" s="112"/>
      <c r="C9" s="112"/>
      <c r="D9" s="114"/>
      <c r="E9" s="93"/>
      <c r="F9" s="94"/>
    </row>
    <row r="10" spans="1:6" ht="15.5" x14ac:dyDescent="0.35">
      <c r="A10" s="107">
        <v>9</v>
      </c>
      <c r="B10" s="112"/>
      <c r="C10" s="112"/>
      <c r="D10" s="114"/>
      <c r="E10" s="93"/>
      <c r="F10" s="94"/>
    </row>
    <row r="11" spans="1:6" ht="15.5" x14ac:dyDescent="0.35">
      <c r="A11" s="107">
        <v>10</v>
      </c>
      <c r="B11" s="112"/>
      <c r="C11" s="112"/>
      <c r="D11" s="114"/>
      <c r="E11" s="93"/>
      <c r="F11" s="94"/>
    </row>
    <row r="12" spans="1:6" ht="15.5" x14ac:dyDescent="0.35">
      <c r="A12" s="107">
        <v>11</v>
      </c>
      <c r="B12" s="112"/>
      <c r="C12" s="112"/>
      <c r="D12" s="114"/>
      <c r="E12" s="93"/>
      <c r="F12" s="94"/>
    </row>
    <row r="13" spans="1:6" ht="15.5" x14ac:dyDescent="0.35">
      <c r="A13" s="107">
        <v>12</v>
      </c>
      <c r="B13" s="112"/>
      <c r="C13" s="112"/>
      <c r="D13" s="114"/>
      <c r="E13" s="93"/>
      <c r="F13" s="94"/>
    </row>
    <row r="14" spans="1:6" ht="15.5" x14ac:dyDescent="0.35">
      <c r="A14" s="107">
        <v>13</v>
      </c>
      <c r="B14" s="112"/>
      <c r="C14" s="112"/>
      <c r="D14" s="114"/>
      <c r="E14" s="93"/>
      <c r="F14" s="94"/>
    </row>
    <row r="15" spans="1:6" ht="15.5" x14ac:dyDescent="0.35">
      <c r="A15" s="107">
        <v>14</v>
      </c>
      <c r="B15" s="112"/>
      <c r="C15" s="112"/>
      <c r="D15" s="114"/>
      <c r="E15" s="93"/>
      <c r="F15" s="94"/>
    </row>
    <row r="16" spans="1:6" ht="15.5" x14ac:dyDescent="0.35">
      <c r="A16" s="107">
        <v>15</v>
      </c>
      <c r="B16" s="112"/>
      <c r="C16" s="112"/>
      <c r="D16" s="114"/>
      <c r="E16" s="93"/>
      <c r="F16" s="94"/>
    </row>
    <row r="17" spans="1:6" ht="15.5" x14ac:dyDescent="0.35">
      <c r="A17" s="107">
        <v>16</v>
      </c>
      <c r="B17" s="112"/>
      <c r="C17" s="112"/>
      <c r="D17" s="114"/>
      <c r="E17" s="93"/>
      <c r="F17" s="94"/>
    </row>
    <row r="18" spans="1:6" ht="15.5" x14ac:dyDescent="0.35">
      <c r="A18" s="107">
        <v>17</v>
      </c>
      <c r="B18" s="112"/>
      <c r="C18" s="112"/>
      <c r="D18" s="114"/>
      <c r="E18" s="93"/>
      <c r="F18" s="94"/>
    </row>
    <row r="19" spans="1:6" ht="15.5" x14ac:dyDescent="0.35">
      <c r="A19" s="107">
        <v>18</v>
      </c>
      <c r="B19" s="112"/>
      <c r="C19" s="112"/>
      <c r="D19" s="114"/>
      <c r="E19" s="93"/>
      <c r="F19" s="94"/>
    </row>
    <row r="20" spans="1:6" ht="15.5" x14ac:dyDescent="0.35">
      <c r="A20" s="107">
        <v>19</v>
      </c>
      <c r="B20" s="112"/>
      <c r="C20" s="112"/>
      <c r="D20" s="114"/>
      <c r="E20" s="93"/>
      <c r="F20" s="94"/>
    </row>
    <row r="21" spans="1:6" ht="15.5" x14ac:dyDescent="0.35">
      <c r="A21" s="107">
        <v>20</v>
      </c>
      <c r="B21" s="112"/>
      <c r="C21" s="112"/>
      <c r="D21" s="114"/>
      <c r="E21" s="93"/>
      <c r="F21" s="9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Open</vt:lpstr>
      <vt:lpstr>Senior</vt:lpstr>
      <vt:lpstr>Adult</vt:lpstr>
      <vt:lpstr>Youth</vt:lpstr>
      <vt:lpstr>Derby</vt:lpstr>
      <vt:lpstr>Highstakes</vt:lpstr>
      <vt:lpstr>Futurity</vt:lpstr>
      <vt:lpstr>12 &amp; Under</vt:lpstr>
      <vt:lpstr>Future champs</vt:lpstr>
      <vt:lpstr>Average</vt:lpstr>
      <vt:lpstr>BFA 2D Payout</vt:lpstr>
      <vt:lpstr>2D Payout</vt:lpstr>
      <vt:lpstr>3D Payout</vt:lpstr>
      <vt:lpstr>4D Payout BBR</vt:lpstr>
      <vt:lpstr>5D Payout BBR</vt:lpstr>
      <vt:lpstr>DON'T TOUCH</vt:lpstr>
      <vt:lpstr>Incentives</vt:lpstr>
      <vt:lpstr>Penalties</vt:lpstr>
      <vt:lpstr>'5D Payout BBR'!Print_Area</vt:lpstr>
      <vt:lpstr>X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Floyd</dc:creator>
  <cp:lastModifiedBy>Courtney</cp:lastModifiedBy>
  <cp:lastPrinted>2021-05-15T23:07:04Z</cp:lastPrinted>
  <dcterms:created xsi:type="dcterms:W3CDTF">2016-09-06T14:42:09Z</dcterms:created>
  <dcterms:modified xsi:type="dcterms:W3CDTF">2021-05-21T22:07:40Z</dcterms:modified>
</cp:coreProperties>
</file>