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Google Drive/Broken Diamond biz/Marketing Clients/Parker County Arena/2019 Races/December/"/>
    </mc:Choice>
  </mc:AlternateContent>
  <xr:revisionPtr revIDLastSave="0" documentId="8_{4BC8413F-934A-7A43-9A2D-6B04481C74C5}" xr6:coauthVersionLast="36" xr6:coauthVersionMax="36" xr10:uidLastSave="{00000000-0000-0000-0000-000000000000}"/>
  <bookViews>
    <workbookView xWindow="0" yWindow="460" windowWidth="19420" windowHeight="10420" tabRatio="779" xr2:uid="{00000000-000D-0000-FFFF-FFFF00000000}"/>
  </bookViews>
  <sheets>
    <sheet name="Member" sheetId="44" r:id="rId1"/>
    <sheet name="Open" sheetId="30" r:id="rId2"/>
    <sheet name="Senior" sheetId="37" r:id="rId3"/>
    <sheet name="Adult" sheetId="38" r:id="rId4"/>
    <sheet name="Youth" sheetId="39" r:id="rId5"/>
    <sheet name="Derby" sheetId="40" r:id="rId6"/>
    <sheet name="High Stakes" sheetId="42" r:id="rId7"/>
    <sheet name="Futurity" sheetId="41" r:id="rId8"/>
    <sheet name="12 &amp; Under" sheetId="34" state="hidden" r:id="rId9"/>
    <sheet name="10&amp;under" sheetId="35" r:id="rId10"/>
    <sheet name="BFA 2D Payout" sheetId="31" state="hidden" r:id="rId11"/>
    <sheet name="2D Payout" sheetId="28" r:id="rId12"/>
    <sheet name="3D Payout" sheetId="17" state="hidden" r:id="rId13"/>
    <sheet name="4D Payout BBR" sheetId="18" state="hidden" r:id="rId14"/>
    <sheet name="5D Payout BBR" sheetId="5" r:id="rId15"/>
    <sheet name="DON'T TOUCH" sheetId="6" state="hidden" r:id="rId16"/>
  </sheets>
  <definedNames>
    <definedName name="_xlnm._FilterDatabase" localSheetId="1" hidden="1">Open!$B$3:$L$3</definedName>
    <definedName name="Incentives">'DON''T TOUCH'!$C$1:$C$5</definedName>
    <definedName name="Penalties">'DON''T TOUCH'!$D$1:$D$6</definedName>
    <definedName name="_xlnm.Print_Area" localSheetId="14">'5D Payout BBR'!$A$1:$H$172</definedName>
    <definedName name="X">'DON''T TOUCH'!$E$1:$E$2</definedName>
    <definedName name="Yes">'DON''T TOUCH'!$A$1:$A$2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8" i="44" l="1"/>
  <c r="J207" i="44"/>
  <c r="J206" i="44"/>
  <c r="J205" i="44"/>
  <c r="J204" i="44"/>
  <c r="J203" i="44"/>
  <c r="J202" i="44"/>
  <c r="J201" i="44"/>
  <c r="J200" i="44"/>
  <c r="J199" i="44"/>
  <c r="J198" i="44"/>
  <c r="J197" i="44"/>
  <c r="J196" i="44"/>
  <c r="J195" i="44"/>
  <c r="J194" i="44"/>
  <c r="J193" i="44"/>
  <c r="J192" i="44"/>
  <c r="J191" i="44"/>
  <c r="J190" i="44"/>
  <c r="J189" i="44"/>
  <c r="J188" i="44"/>
  <c r="J187" i="44"/>
  <c r="J186" i="44"/>
  <c r="J185" i="44"/>
  <c r="J184" i="44"/>
  <c r="J183" i="44"/>
  <c r="J182" i="44"/>
  <c r="J181" i="44"/>
  <c r="J180" i="44"/>
  <c r="J179" i="44"/>
  <c r="J178" i="44"/>
  <c r="J177" i="44"/>
  <c r="J176" i="44"/>
  <c r="J175" i="44"/>
  <c r="J174" i="44"/>
  <c r="J173" i="44"/>
  <c r="J172" i="44"/>
  <c r="J171" i="44"/>
  <c r="J170" i="44"/>
  <c r="J169" i="44"/>
  <c r="J168" i="44"/>
  <c r="J167" i="44"/>
  <c r="J166" i="44"/>
  <c r="J165" i="44"/>
  <c r="J164" i="44"/>
  <c r="J163" i="44"/>
  <c r="J162" i="44"/>
  <c r="J161" i="44"/>
  <c r="J160" i="44"/>
  <c r="J159" i="44"/>
  <c r="J158" i="44"/>
  <c r="J157" i="44"/>
  <c r="J156" i="44"/>
  <c r="J155" i="44"/>
  <c r="J154" i="44"/>
  <c r="J153" i="44"/>
  <c r="J152" i="44"/>
  <c r="J151" i="44"/>
  <c r="J150" i="44"/>
  <c r="J149" i="44"/>
  <c r="J148" i="44"/>
  <c r="J147" i="44"/>
  <c r="J146" i="44"/>
  <c r="J145" i="44"/>
  <c r="J144" i="44"/>
  <c r="J143" i="44"/>
  <c r="J142" i="44"/>
  <c r="J141" i="44"/>
  <c r="J140" i="44"/>
  <c r="J139" i="44"/>
  <c r="J138" i="44"/>
  <c r="J137" i="44"/>
  <c r="J136" i="44"/>
  <c r="J135" i="44"/>
  <c r="J134" i="44"/>
  <c r="J133" i="44"/>
  <c r="J132" i="44"/>
  <c r="J131" i="44"/>
  <c r="J130" i="44"/>
  <c r="J129" i="44"/>
  <c r="J128" i="44"/>
  <c r="J127" i="44"/>
  <c r="J126" i="44"/>
  <c r="J125" i="44"/>
  <c r="J124" i="44"/>
  <c r="J123" i="44"/>
  <c r="J122" i="44"/>
  <c r="J121" i="44"/>
  <c r="J120" i="44"/>
  <c r="J119" i="44"/>
  <c r="J118" i="44"/>
  <c r="J117" i="44"/>
  <c r="J116" i="44"/>
  <c r="J115" i="44"/>
  <c r="J114" i="44"/>
  <c r="J113" i="44"/>
  <c r="J112" i="44"/>
  <c r="J111" i="44"/>
  <c r="J110" i="44"/>
  <c r="J109" i="44"/>
  <c r="J108" i="44"/>
  <c r="J107" i="44"/>
  <c r="J106" i="44"/>
  <c r="J105" i="44"/>
  <c r="J104" i="44"/>
  <c r="J103" i="44"/>
  <c r="J102" i="44"/>
  <c r="J101" i="44"/>
  <c r="J100" i="44"/>
  <c r="J99" i="44"/>
  <c r="J98" i="44"/>
  <c r="J97" i="44"/>
  <c r="J96" i="44"/>
  <c r="J95" i="44"/>
  <c r="J94" i="44"/>
  <c r="J93" i="44"/>
  <c r="J92" i="44"/>
  <c r="J91" i="44"/>
  <c r="J90" i="44"/>
  <c r="J89" i="44"/>
  <c r="J88" i="44"/>
  <c r="J87" i="44"/>
  <c r="J86" i="44"/>
  <c r="J85" i="44"/>
  <c r="J84" i="44"/>
  <c r="O14" i="30" l="1"/>
  <c r="O11" i="30"/>
  <c r="J301" i="42" l="1"/>
  <c r="J300" i="42"/>
  <c r="J299" i="42"/>
  <c r="J298" i="42"/>
  <c r="J297" i="42"/>
  <c r="J296" i="42"/>
  <c r="J295" i="42"/>
  <c r="J294" i="42"/>
  <c r="J293" i="42"/>
  <c r="J292" i="42"/>
  <c r="J291" i="42"/>
  <c r="J290" i="42"/>
  <c r="J289" i="42"/>
  <c r="J288" i="42"/>
  <c r="J287" i="42"/>
  <c r="J286" i="42"/>
  <c r="J285" i="42"/>
  <c r="J284" i="42"/>
  <c r="J283" i="42"/>
  <c r="J282" i="42"/>
  <c r="J281" i="42"/>
  <c r="J280" i="42"/>
  <c r="J279" i="42"/>
  <c r="J278" i="42"/>
  <c r="J277" i="42"/>
  <c r="J276" i="42"/>
  <c r="J275" i="42"/>
  <c r="J274" i="42"/>
  <c r="J273" i="42"/>
  <c r="J272" i="42"/>
  <c r="J271" i="42"/>
  <c r="J270" i="42"/>
  <c r="J269" i="42"/>
  <c r="J268" i="42"/>
  <c r="J267" i="42"/>
  <c r="J266" i="42"/>
  <c r="J265" i="42"/>
  <c r="J264" i="42"/>
  <c r="J263" i="42"/>
  <c r="J262" i="42"/>
  <c r="J261" i="42"/>
  <c r="J260" i="42"/>
  <c r="J259" i="42"/>
  <c r="J258" i="42"/>
  <c r="J257" i="42"/>
  <c r="J256" i="42"/>
  <c r="J255" i="42"/>
  <c r="J254" i="42"/>
  <c r="J253" i="42"/>
  <c r="J252" i="42"/>
  <c r="J251" i="42"/>
  <c r="J250" i="42"/>
  <c r="J249" i="42"/>
  <c r="J248" i="42"/>
  <c r="J247" i="42"/>
  <c r="J246" i="42"/>
  <c r="J245" i="42"/>
  <c r="J244" i="42"/>
  <c r="J243" i="42"/>
  <c r="J242" i="42"/>
  <c r="J241" i="42"/>
  <c r="J240" i="42"/>
  <c r="J239" i="42"/>
  <c r="J238" i="42"/>
  <c r="J237" i="42"/>
  <c r="J236" i="42"/>
  <c r="J235" i="42"/>
  <c r="J234" i="42"/>
  <c r="J233" i="42"/>
  <c r="J232" i="42"/>
  <c r="J231" i="42"/>
  <c r="J230" i="42"/>
  <c r="J229" i="42"/>
  <c r="J228" i="42"/>
  <c r="J227" i="42"/>
  <c r="J226" i="42"/>
  <c r="J225" i="42"/>
  <c r="J224" i="42"/>
  <c r="J223" i="42"/>
  <c r="J222" i="42"/>
  <c r="J221" i="42"/>
  <c r="J220" i="42"/>
  <c r="J219" i="42"/>
  <c r="J218" i="42"/>
  <c r="J217" i="42"/>
  <c r="J216" i="42"/>
  <c r="J215" i="42"/>
  <c r="J214" i="42"/>
  <c r="J213" i="42"/>
  <c r="J212" i="42"/>
  <c r="J211" i="42"/>
  <c r="J210" i="42"/>
  <c r="J209" i="42"/>
  <c r="J208" i="42"/>
  <c r="J207" i="42"/>
  <c r="J206" i="42"/>
  <c r="J205" i="42"/>
  <c r="J204" i="42"/>
  <c r="J203" i="42"/>
  <c r="J202" i="42"/>
  <c r="J201" i="42"/>
  <c r="J200" i="42"/>
  <c r="J199" i="42"/>
  <c r="J198" i="42"/>
  <c r="J197" i="42"/>
  <c r="J196" i="42"/>
  <c r="J195" i="42"/>
  <c r="J194" i="42"/>
  <c r="J193" i="42"/>
  <c r="J192" i="42"/>
  <c r="J191" i="42"/>
  <c r="J190" i="42"/>
  <c r="J189" i="42"/>
  <c r="J188" i="42"/>
  <c r="J187" i="42"/>
  <c r="J186" i="42"/>
  <c r="J185" i="42"/>
  <c r="J184" i="42"/>
  <c r="J183" i="42"/>
  <c r="J182" i="42"/>
  <c r="J181" i="42"/>
  <c r="J180" i="42"/>
  <c r="J179" i="42"/>
  <c r="J178" i="42"/>
  <c r="J177" i="42"/>
  <c r="J176" i="42"/>
  <c r="J175" i="42"/>
  <c r="J174" i="42"/>
  <c r="J173" i="42"/>
  <c r="J172" i="42"/>
  <c r="J171" i="42"/>
  <c r="J170" i="42"/>
  <c r="J169" i="42"/>
  <c r="J168" i="42"/>
  <c r="J167" i="42"/>
  <c r="J166" i="42"/>
  <c r="J165" i="42"/>
  <c r="J164" i="42"/>
  <c r="J163" i="42"/>
  <c r="J162" i="42"/>
  <c r="J161" i="42"/>
  <c r="J160" i="42"/>
  <c r="J159" i="42"/>
  <c r="J158" i="42"/>
  <c r="J157" i="42"/>
  <c r="J156" i="42"/>
  <c r="J155" i="42"/>
  <c r="J154" i="42"/>
  <c r="J153" i="42"/>
  <c r="J152" i="42"/>
  <c r="J151" i="42"/>
  <c r="J150" i="42"/>
  <c r="J149" i="42"/>
  <c r="J148" i="42"/>
  <c r="J147" i="42"/>
  <c r="J146" i="42"/>
  <c r="J145" i="42"/>
  <c r="J144" i="42"/>
  <c r="J143" i="42"/>
  <c r="J142" i="42"/>
  <c r="J141" i="42"/>
  <c r="J140" i="42"/>
  <c r="J139" i="42"/>
  <c r="J138" i="42"/>
  <c r="J137" i="42"/>
  <c r="J136" i="42"/>
  <c r="J135" i="42"/>
  <c r="J134" i="42"/>
  <c r="J133" i="42"/>
  <c r="J132" i="42"/>
  <c r="J131" i="42"/>
  <c r="J130" i="42"/>
  <c r="J129" i="42"/>
  <c r="J128" i="42"/>
  <c r="J127" i="42"/>
  <c r="J126" i="42"/>
  <c r="J125" i="42"/>
  <c r="J124" i="42"/>
  <c r="J123" i="42"/>
  <c r="J122" i="42"/>
  <c r="J121" i="42"/>
  <c r="J120" i="42"/>
  <c r="J119" i="42"/>
  <c r="J118" i="42"/>
  <c r="J117" i="42"/>
  <c r="J116" i="42"/>
  <c r="J115" i="42"/>
  <c r="J114" i="42"/>
  <c r="J113" i="42"/>
  <c r="J112" i="42"/>
  <c r="J111" i="42"/>
  <c r="J110" i="42"/>
  <c r="J109" i="42"/>
  <c r="J108" i="42"/>
  <c r="J107" i="42"/>
  <c r="J106" i="42"/>
  <c r="J105" i="42"/>
  <c r="J104" i="42"/>
  <c r="J103" i="42"/>
  <c r="J102" i="42"/>
  <c r="J101" i="42"/>
  <c r="J100" i="42"/>
  <c r="J99" i="42"/>
  <c r="J98" i="42"/>
  <c r="J97" i="42"/>
  <c r="J96" i="42"/>
  <c r="J95" i="42"/>
  <c r="J94" i="42"/>
  <c r="J93" i="42"/>
  <c r="J92" i="42"/>
  <c r="J91" i="42"/>
  <c r="J90" i="42"/>
  <c r="J89" i="42"/>
  <c r="J88" i="42"/>
  <c r="J87" i="42"/>
  <c r="J86" i="42"/>
  <c r="J85" i="42"/>
  <c r="J84" i="42"/>
  <c r="J83" i="42"/>
  <c r="J82" i="42"/>
  <c r="J81" i="42"/>
  <c r="J80" i="42"/>
  <c r="J79" i="42"/>
  <c r="J78" i="42"/>
  <c r="J77" i="42"/>
  <c r="J76" i="42"/>
  <c r="J75" i="42"/>
  <c r="J74" i="42"/>
  <c r="J73" i="42"/>
  <c r="J72" i="42"/>
  <c r="J71" i="42"/>
  <c r="J70" i="42"/>
  <c r="J69" i="42"/>
  <c r="J68" i="42"/>
  <c r="J67" i="42"/>
  <c r="J66" i="42"/>
  <c r="J65" i="42"/>
  <c r="J64" i="42"/>
  <c r="J63" i="42"/>
  <c r="J62" i="42"/>
  <c r="J61" i="42"/>
  <c r="J60" i="42"/>
  <c r="J59" i="42"/>
  <c r="J58" i="42"/>
  <c r="J57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44" i="42"/>
  <c r="J43" i="42"/>
  <c r="J42" i="42"/>
  <c r="J41" i="42"/>
  <c r="J40" i="42"/>
  <c r="J301" i="41" l="1"/>
  <c r="J300" i="41"/>
  <c r="J299" i="41"/>
  <c r="J298" i="41"/>
  <c r="J297" i="41"/>
  <c r="J296" i="41"/>
  <c r="J295" i="41"/>
  <c r="J294" i="41"/>
  <c r="J293" i="41"/>
  <c r="J292" i="41"/>
  <c r="J291" i="41"/>
  <c r="J290" i="41"/>
  <c r="J289" i="41"/>
  <c r="J288" i="41"/>
  <c r="J287" i="41"/>
  <c r="J286" i="41"/>
  <c r="J285" i="41"/>
  <c r="J284" i="41"/>
  <c r="J283" i="41"/>
  <c r="J282" i="41"/>
  <c r="J281" i="41"/>
  <c r="J280" i="41"/>
  <c r="J279" i="41"/>
  <c r="J278" i="41"/>
  <c r="J277" i="41"/>
  <c r="J276" i="41"/>
  <c r="J275" i="41"/>
  <c r="J274" i="41"/>
  <c r="J273" i="41"/>
  <c r="J272" i="41"/>
  <c r="J271" i="41"/>
  <c r="J270" i="41"/>
  <c r="J269" i="41"/>
  <c r="J268" i="41"/>
  <c r="J267" i="41"/>
  <c r="J266" i="41"/>
  <c r="J265" i="41"/>
  <c r="J264" i="41"/>
  <c r="J263" i="41"/>
  <c r="J262" i="41"/>
  <c r="J261" i="41"/>
  <c r="J260" i="41"/>
  <c r="J259" i="41"/>
  <c r="J258" i="41"/>
  <c r="J257" i="41"/>
  <c r="J256" i="41"/>
  <c r="J255" i="41"/>
  <c r="J254" i="41"/>
  <c r="J253" i="41"/>
  <c r="J252" i="41"/>
  <c r="J251" i="41"/>
  <c r="J250" i="41"/>
  <c r="J249" i="41"/>
  <c r="J248" i="41"/>
  <c r="J247" i="41"/>
  <c r="J246" i="41"/>
  <c r="J245" i="41"/>
  <c r="J244" i="41"/>
  <c r="J243" i="41"/>
  <c r="J242" i="41"/>
  <c r="J241" i="41"/>
  <c r="J240" i="41"/>
  <c r="J239" i="41"/>
  <c r="J238" i="41"/>
  <c r="J237" i="41"/>
  <c r="J236" i="41"/>
  <c r="J235" i="41"/>
  <c r="J234" i="41"/>
  <c r="J233" i="41"/>
  <c r="J232" i="41"/>
  <c r="J231" i="41"/>
  <c r="J230" i="41"/>
  <c r="J229" i="41"/>
  <c r="J228" i="41"/>
  <c r="J227" i="41"/>
  <c r="J226" i="41"/>
  <c r="J225" i="41"/>
  <c r="J224" i="41"/>
  <c r="J223" i="41"/>
  <c r="J222" i="41"/>
  <c r="J221" i="41"/>
  <c r="J220" i="41"/>
  <c r="J219" i="41"/>
  <c r="J218" i="41"/>
  <c r="J217" i="41"/>
  <c r="J216" i="41"/>
  <c r="J215" i="41"/>
  <c r="J214" i="41"/>
  <c r="J213" i="41"/>
  <c r="J212" i="41"/>
  <c r="J211" i="41"/>
  <c r="J210" i="41"/>
  <c r="J209" i="41"/>
  <c r="J208" i="41"/>
  <c r="J207" i="41"/>
  <c r="J206" i="41"/>
  <c r="J205" i="41"/>
  <c r="J204" i="41"/>
  <c r="J203" i="41"/>
  <c r="J202" i="41"/>
  <c r="J201" i="41"/>
  <c r="J200" i="41"/>
  <c r="J199" i="41"/>
  <c r="J198" i="41"/>
  <c r="J197" i="41"/>
  <c r="J196" i="41"/>
  <c r="J195" i="41"/>
  <c r="J194" i="41"/>
  <c r="J193" i="41"/>
  <c r="J192" i="41"/>
  <c r="J191" i="41"/>
  <c r="J190" i="41"/>
  <c r="J189" i="41"/>
  <c r="J188" i="41"/>
  <c r="J187" i="41"/>
  <c r="J186" i="41"/>
  <c r="J185" i="41"/>
  <c r="J184" i="41"/>
  <c r="J183" i="41"/>
  <c r="J182" i="41"/>
  <c r="J181" i="41"/>
  <c r="J180" i="41"/>
  <c r="J179" i="41"/>
  <c r="J178" i="41"/>
  <c r="J177" i="41"/>
  <c r="J176" i="41"/>
  <c r="J175" i="41"/>
  <c r="J174" i="41"/>
  <c r="J173" i="41"/>
  <c r="J172" i="41"/>
  <c r="J171" i="41"/>
  <c r="J170" i="41"/>
  <c r="J169" i="41"/>
  <c r="J168" i="41"/>
  <c r="J167" i="41"/>
  <c r="J166" i="41"/>
  <c r="J165" i="41"/>
  <c r="J164" i="41"/>
  <c r="J163" i="41"/>
  <c r="J162" i="41"/>
  <c r="J161" i="41"/>
  <c r="J160" i="41"/>
  <c r="J159" i="41"/>
  <c r="J158" i="41"/>
  <c r="J157" i="41"/>
  <c r="J156" i="41"/>
  <c r="J155" i="41"/>
  <c r="J154" i="41"/>
  <c r="J153" i="41"/>
  <c r="J152" i="41"/>
  <c r="J151" i="41"/>
  <c r="J150" i="41"/>
  <c r="J149" i="41"/>
  <c r="J148" i="41"/>
  <c r="J147" i="41"/>
  <c r="J146" i="41"/>
  <c r="J145" i="41"/>
  <c r="J144" i="41"/>
  <c r="J143" i="41"/>
  <c r="J142" i="41"/>
  <c r="J141" i="41"/>
  <c r="J140" i="41"/>
  <c r="J139" i="41"/>
  <c r="J138" i="41"/>
  <c r="J137" i="41"/>
  <c r="J136" i="41"/>
  <c r="J135" i="41"/>
  <c r="J134" i="41"/>
  <c r="J133" i="41"/>
  <c r="J132" i="41"/>
  <c r="J131" i="41"/>
  <c r="J130" i="41"/>
  <c r="J129" i="41"/>
  <c r="J128" i="41"/>
  <c r="J127" i="41"/>
  <c r="J126" i="41"/>
  <c r="J125" i="41"/>
  <c r="J124" i="41"/>
  <c r="J123" i="41"/>
  <c r="J122" i="41"/>
  <c r="J121" i="41"/>
  <c r="J120" i="41"/>
  <c r="J119" i="41"/>
  <c r="J118" i="41"/>
  <c r="J117" i="41"/>
  <c r="J116" i="41"/>
  <c r="J115" i="41"/>
  <c r="J114" i="41"/>
  <c r="J113" i="41"/>
  <c r="J112" i="41"/>
  <c r="J111" i="41"/>
  <c r="J110" i="41"/>
  <c r="J109" i="41"/>
  <c r="J108" i="41"/>
  <c r="J107" i="41"/>
  <c r="J106" i="41"/>
  <c r="J105" i="41"/>
  <c r="J104" i="41"/>
  <c r="J103" i="41"/>
  <c r="J102" i="41"/>
  <c r="J101" i="41"/>
  <c r="J100" i="41"/>
  <c r="J99" i="41"/>
  <c r="J98" i="41"/>
  <c r="J97" i="41"/>
  <c r="J96" i="41"/>
  <c r="J95" i="41"/>
  <c r="J94" i="41"/>
  <c r="J93" i="41"/>
  <c r="J92" i="41"/>
  <c r="J91" i="41"/>
  <c r="J90" i="41"/>
  <c r="J89" i="41"/>
  <c r="J88" i="41"/>
  <c r="J87" i="41"/>
  <c r="J86" i="41"/>
  <c r="J85" i="41"/>
  <c r="J84" i="41"/>
  <c r="J83" i="41"/>
  <c r="J82" i="41"/>
  <c r="J81" i="41"/>
  <c r="J80" i="41"/>
  <c r="J79" i="41"/>
  <c r="J78" i="41"/>
  <c r="J77" i="41"/>
  <c r="J299" i="40"/>
  <c r="J298" i="40"/>
  <c r="J297" i="40"/>
  <c r="J296" i="40"/>
  <c r="J295" i="40"/>
  <c r="J294" i="40"/>
  <c r="J293" i="40"/>
  <c r="J292" i="40"/>
  <c r="J291" i="40"/>
  <c r="J290" i="40"/>
  <c r="J289" i="40"/>
  <c r="J288" i="40"/>
  <c r="J287" i="40"/>
  <c r="J286" i="40"/>
  <c r="J285" i="40"/>
  <c r="J284" i="40"/>
  <c r="J283" i="40"/>
  <c r="J282" i="40"/>
  <c r="J281" i="40"/>
  <c r="J280" i="40"/>
  <c r="J279" i="40"/>
  <c r="J278" i="40"/>
  <c r="J277" i="40"/>
  <c r="J276" i="40"/>
  <c r="J275" i="40"/>
  <c r="J274" i="40"/>
  <c r="J273" i="40"/>
  <c r="J272" i="40"/>
  <c r="J271" i="40"/>
  <c r="J270" i="40"/>
  <c r="J269" i="40"/>
  <c r="J268" i="40"/>
  <c r="J267" i="40"/>
  <c r="J266" i="40"/>
  <c r="J265" i="40"/>
  <c r="J264" i="40"/>
  <c r="J263" i="40"/>
  <c r="J262" i="40"/>
  <c r="J261" i="40"/>
  <c r="J260" i="40"/>
  <c r="J259" i="40"/>
  <c r="J258" i="40"/>
  <c r="J257" i="40"/>
  <c r="J256" i="40"/>
  <c r="J255" i="40"/>
  <c r="J254" i="40"/>
  <c r="J253" i="40"/>
  <c r="J252" i="40"/>
  <c r="J251" i="40"/>
  <c r="J250" i="40"/>
  <c r="J249" i="40"/>
  <c r="J248" i="40"/>
  <c r="J247" i="40"/>
  <c r="J246" i="40"/>
  <c r="J245" i="40"/>
  <c r="J244" i="40"/>
  <c r="J243" i="40"/>
  <c r="J242" i="40"/>
  <c r="J241" i="40"/>
  <c r="J240" i="40"/>
  <c r="J239" i="40"/>
  <c r="J238" i="40"/>
  <c r="J237" i="40"/>
  <c r="J236" i="40"/>
  <c r="J235" i="40"/>
  <c r="J234" i="40"/>
  <c r="J233" i="40"/>
  <c r="J232" i="40"/>
  <c r="J231" i="40"/>
  <c r="J230" i="40"/>
  <c r="J229" i="40"/>
  <c r="J228" i="40"/>
  <c r="J227" i="40"/>
  <c r="J226" i="40"/>
  <c r="J225" i="40"/>
  <c r="J224" i="40"/>
  <c r="J223" i="40"/>
  <c r="J222" i="40"/>
  <c r="J221" i="40"/>
  <c r="J220" i="40"/>
  <c r="J219" i="40"/>
  <c r="J218" i="40"/>
  <c r="J217" i="40"/>
  <c r="J216" i="40"/>
  <c r="J215" i="40"/>
  <c r="J214" i="40"/>
  <c r="J213" i="40"/>
  <c r="J212" i="40"/>
  <c r="J211" i="40"/>
  <c r="J210" i="40"/>
  <c r="J209" i="40"/>
  <c r="J208" i="40"/>
  <c r="J207" i="40"/>
  <c r="J206" i="40"/>
  <c r="J205" i="40"/>
  <c r="J204" i="40"/>
  <c r="J203" i="40"/>
  <c r="J202" i="40"/>
  <c r="J201" i="40"/>
  <c r="J200" i="40"/>
  <c r="J199" i="40"/>
  <c r="J198" i="40"/>
  <c r="J197" i="40"/>
  <c r="J196" i="40"/>
  <c r="J195" i="40"/>
  <c r="J194" i="40"/>
  <c r="J193" i="40"/>
  <c r="J192" i="40"/>
  <c r="J191" i="40"/>
  <c r="J190" i="40"/>
  <c r="J189" i="40"/>
  <c r="J188" i="40"/>
  <c r="J187" i="40"/>
  <c r="J186" i="40"/>
  <c r="J185" i="40"/>
  <c r="J184" i="40"/>
  <c r="J183" i="40"/>
  <c r="J182" i="40"/>
  <c r="J181" i="40"/>
  <c r="J180" i="40"/>
  <c r="J179" i="40"/>
  <c r="J178" i="40"/>
  <c r="J177" i="40"/>
  <c r="J176" i="40"/>
  <c r="J175" i="40"/>
  <c r="J174" i="40"/>
  <c r="J173" i="40"/>
  <c r="J172" i="40"/>
  <c r="J171" i="40"/>
  <c r="J170" i="40"/>
  <c r="J169" i="40"/>
  <c r="J168" i="40"/>
  <c r="J167" i="40"/>
  <c r="J166" i="40"/>
  <c r="J165" i="40"/>
  <c r="J164" i="40"/>
  <c r="J163" i="40"/>
  <c r="J162" i="40"/>
  <c r="J161" i="40"/>
  <c r="J160" i="40"/>
  <c r="J159" i="40"/>
  <c r="J158" i="40"/>
  <c r="J157" i="40"/>
  <c r="J156" i="40"/>
  <c r="J155" i="40"/>
  <c r="J154" i="40"/>
  <c r="J153" i="40"/>
  <c r="J152" i="40"/>
  <c r="J151" i="40"/>
  <c r="J150" i="40"/>
  <c r="J149" i="40"/>
  <c r="J148" i="40"/>
  <c r="J147" i="40"/>
  <c r="J146" i="40"/>
  <c r="J145" i="40"/>
  <c r="J144" i="40"/>
  <c r="J143" i="40"/>
  <c r="J142" i="40"/>
  <c r="J141" i="40"/>
  <c r="J140" i="40"/>
  <c r="J139" i="40"/>
  <c r="J138" i="40"/>
  <c r="J137" i="40"/>
  <c r="J136" i="40"/>
  <c r="J135" i="40"/>
  <c r="J134" i="40"/>
  <c r="J133" i="40"/>
  <c r="J132" i="40"/>
  <c r="J131" i="40"/>
  <c r="J130" i="40"/>
  <c r="J129" i="40"/>
  <c r="J128" i="40"/>
  <c r="J127" i="40"/>
  <c r="J126" i="40"/>
  <c r="J125" i="40"/>
  <c r="J124" i="40"/>
  <c r="J123" i="40"/>
  <c r="J122" i="40"/>
  <c r="J121" i="40"/>
  <c r="J120" i="40"/>
  <c r="J119" i="40"/>
  <c r="J118" i="40"/>
  <c r="J117" i="40"/>
  <c r="J116" i="40"/>
  <c r="J115" i="40"/>
  <c r="J114" i="40"/>
  <c r="J113" i="40"/>
  <c r="J112" i="40"/>
  <c r="J111" i="40"/>
  <c r="J110" i="40"/>
  <c r="J109" i="40"/>
  <c r="J108" i="40"/>
  <c r="J107" i="40"/>
  <c r="J106" i="40"/>
  <c r="J105" i="40"/>
  <c r="J104" i="40"/>
  <c r="J103" i="40"/>
  <c r="J102" i="40"/>
  <c r="J101" i="40"/>
  <c r="J100" i="40"/>
  <c r="J99" i="40"/>
  <c r="J98" i="40"/>
  <c r="J97" i="40"/>
  <c r="J96" i="40"/>
  <c r="J95" i="40"/>
  <c r="J94" i="40"/>
  <c r="J93" i="40"/>
  <c r="J92" i="40"/>
  <c r="J91" i="40"/>
  <c r="J90" i="40"/>
  <c r="J89" i="40"/>
  <c r="J88" i="40"/>
  <c r="J87" i="40"/>
  <c r="J86" i="40"/>
  <c r="J85" i="40"/>
  <c r="J84" i="40"/>
  <c r="J83" i="40"/>
  <c r="J82" i="40"/>
  <c r="J81" i="40"/>
  <c r="J80" i="40"/>
  <c r="J79" i="40"/>
  <c r="J78" i="40"/>
  <c r="J77" i="40"/>
  <c r="J76" i="40"/>
  <c r="J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J61" i="40"/>
  <c r="J60" i="40"/>
  <c r="J59" i="40"/>
  <c r="J58" i="40"/>
  <c r="J57" i="40"/>
  <c r="J56" i="40"/>
  <c r="J55" i="40"/>
  <c r="J54" i="40"/>
  <c r="J53" i="40"/>
  <c r="J52" i="40"/>
  <c r="J51" i="40"/>
  <c r="J50" i="40"/>
  <c r="J49" i="40"/>
  <c r="J48" i="40"/>
  <c r="J47" i="40"/>
  <c r="J46" i="40"/>
  <c r="J45" i="40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301" i="38"/>
  <c r="J300" i="38"/>
  <c r="J299" i="38"/>
  <c r="J298" i="38"/>
  <c r="J297" i="38"/>
  <c r="J296" i="38"/>
  <c r="J295" i="38"/>
  <c r="J294" i="38"/>
  <c r="J293" i="38"/>
  <c r="J292" i="38"/>
  <c r="J291" i="38"/>
  <c r="J290" i="38"/>
  <c r="J289" i="38"/>
  <c r="J288" i="38"/>
  <c r="J287" i="38"/>
  <c r="J286" i="38"/>
  <c r="J285" i="38"/>
  <c r="J284" i="38"/>
  <c r="J283" i="38"/>
  <c r="J282" i="38"/>
  <c r="J281" i="38"/>
  <c r="J280" i="38"/>
  <c r="J279" i="38"/>
  <c r="J278" i="38"/>
  <c r="J277" i="38"/>
  <c r="J276" i="38"/>
  <c r="J275" i="38"/>
  <c r="J274" i="38"/>
  <c r="J273" i="38"/>
  <c r="J272" i="38"/>
  <c r="J271" i="38"/>
  <c r="J270" i="38"/>
  <c r="J269" i="38"/>
  <c r="J268" i="38"/>
  <c r="J267" i="38"/>
  <c r="J266" i="38"/>
  <c r="J265" i="38"/>
  <c r="J264" i="38"/>
  <c r="J263" i="38"/>
  <c r="J262" i="38"/>
  <c r="J261" i="38"/>
  <c r="J260" i="38"/>
  <c r="J259" i="38"/>
  <c r="J258" i="38"/>
  <c r="J257" i="38"/>
  <c r="J256" i="38"/>
  <c r="J255" i="38"/>
  <c r="J254" i="38"/>
  <c r="J253" i="38"/>
  <c r="J252" i="38"/>
  <c r="J251" i="38"/>
  <c r="J250" i="38"/>
  <c r="J249" i="38"/>
  <c r="J248" i="38"/>
  <c r="J247" i="38"/>
  <c r="J246" i="38"/>
  <c r="J245" i="38"/>
  <c r="J244" i="38"/>
  <c r="J243" i="38"/>
  <c r="J242" i="38"/>
  <c r="J241" i="38"/>
  <c r="J240" i="38"/>
  <c r="J239" i="38"/>
  <c r="J238" i="38"/>
  <c r="J237" i="38"/>
  <c r="J236" i="38"/>
  <c r="J235" i="38"/>
  <c r="J234" i="38"/>
  <c r="J233" i="38"/>
  <c r="J232" i="38"/>
  <c r="J231" i="38"/>
  <c r="J230" i="38"/>
  <c r="J229" i="38"/>
  <c r="J228" i="38"/>
  <c r="J227" i="38"/>
  <c r="J226" i="38"/>
  <c r="J225" i="38"/>
  <c r="J224" i="38"/>
  <c r="J223" i="38"/>
  <c r="J222" i="38"/>
  <c r="J221" i="38"/>
  <c r="J220" i="38"/>
  <c r="J219" i="38"/>
  <c r="J218" i="38"/>
  <c r="J217" i="38"/>
  <c r="J216" i="38"/>
  <c r="J215" i="38"/>
  <c r="J214" i="38"/>
  <c r="J213" i="38"/>
  <c r="J212" i="38"/>
  <c r="J211" i="38"/>
  <c r="J210" i="38"/>
  <c r="J209" i="38"/>
  <c r="J208" i="38"/>
  <c r="J207" i="38"/>
  <c r="J206" i="38"/>
  <c r="J205" i="38"/>
  <c r="J204" i="38"/>
  <c r="J203" i="38"/>
  <c r="J202" i="38"/>
  <c r="J201" i="38"/>
  <c r="J200" i="38"/>
  <c r="J199" i="38"/>
  <c r="J198" i="38"/>
  <c r="J197" i="38"/>
  <c r="J196" i="38"/>
  <c r="J195" i="38"/>
  <c r="J194" i="38"/>
  <c r="J193" i="38"/>
  <c r="J192" i="38"/>
  <c r="J191" i="38"/>
  <c r="J190" i="38"/>
  <c r="J189" i="38"/>
  <c r="J188" i="38"/>
  <c r="J187" i="38"/>
  <c r="J186" i="38"/>
  <c r="J185" i="38"/>
  <c r="J184" i="38"/>
  <c r="J183" i="38"/>
  <c r="J182" i="38"/>
  <c r="J181" i="38"/>
  <c r="J180" i="38"/>
  <c r="J179" i="38"/>
  <c r="J178" i="38"/>
  <c r="J177" i="38"/>
  <c r="J176" i="38"/>
  <c r="J175" i="38"/>
  <c r="J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301" i="37"/>
  <c r="J300" i="37"/>
  <c r="J299" i="37"/>
  <c r="J298" i="37"/>
  <c r="J297" i="37"/>
  <c r="J296" i="37"/>
  <c r="J295" i="37"/>
  <c r="J294" i="37"/>
  <c r="J293" i="37"/>
  <c r="J292" i="37"/>
  <c r="J291" i="37"/>
  <c r="J290" i="37"/>
  <c r="J289" i="37"/>
  <c r="J288" i="37"/>
  <c r="J287" i="37"/>
  <c r="J286" i="37"/>
  <c r="J285" i="37"/>
  <c r="J284" i="37"/>
  <c r="J283" i="37"/>
  <c r="J282" i="37"/>
  <c r="J281" i="37"/>
  <c r="J280" i="37"/>
  <c r="J279" i="37"/>
  <c r="J278" i="37"/>
  <c r="J277" i="37"/>
  <c r="J276" i="37"/>
  <c r="J275" i="37"/>
  <c r="J274" i="37"/>
  <c r="J273" i="37"/>
  <c r="J272" i="37"/>
  <c r="J271" i="37"/>
  <c r="J270" i="37"/>
  <c r="J269" i="37"/>
  <c r="J268" i="37"/>
  <c r="J267" i="37"/>
  <c r="J266" i="37"/>
  <c r="J265" i="37"/>
  <c r="J264" i="37"/>
  <c r="J263" i="37"/>
  <c r="J262" i="37"/>
  <c r="J261" i="37"/>
  <c r="J260" i="37"/>
  <c r="J259" i="37"/>
  <c r="J258" i="37"/>
  <c r="J257" i="37"/>
  <c r="J256" i="37"/>
  <c r="J255" i="37"/>
  <c r="J254" i="37"/>
  <c r="J253" i="37"/>
  <c r="J252" i="37"/>
  <c r="J251" i="37"/>
  <c r="J250" i="37"/>
  <c r="J249" i="37"/>
  <c r="J248" i="37"/>
  <c r="J247" i="37"/>
  <c r="J246" i="37"/>
  <c r="J245" i="37"/>
  <c r="J244" i="37"/>
  <c r="J243" i="37"/>
  <c r="J242" i="37"/>
  <c r="J241" i="37"/>
  <c r="J240" i="37"/>
  <c r="J239" i="37"/>
  <c r="J238" i="37"/>
  <c r="J237" i="37"/>
  <c r="J236" i="37"/>
  <c r="J235" i="37"/>
  <c r="J234" i="37"/>
  <c r="J233" i="37"/>
  <c r="J232" i="37"/>
  <c r="J231" i="37"/>
  <c r="J230" i="37"/>
  <c r="J229" i="37"/>
  <c r="J228" i="37"/>
  <c r="J227" i="37"/>
  <c r="J226" i="37"/>
  <c r="J225" i="37"/>
  <c r="J224" i="37"/>
  <c r="J223" i="37"/>
  <c r="J222" i="37"/>
  <c r="J221" i="37"/>
  <c r="J220" i="37"/>
  <c r="J219" i="37"/>
  <c r="J218" i="37"/>
  <c r="J217" i="37"/>
  <c r="J216" i="37"/>
  <c r="J215" i="37"/>
  <c r="J214" i="37"/>
  <c r="J213" i="37"/>
  <c r="J212" i="37"/>
  <c r="J211" i="37"/>
  <c r="J210" i="37"/>
  <c r="J209" i="37"/>
  <c r="J208" i="37"/>
  <c r="J207" i="37"/>
  <c r="J206" i="37"/>
  <c r="J205" i="37"/>
  <c r="J204" i="37"/>
  <c r="J203" i="37"/>
  <c r="J202" i="37"/>
  <c r="J201" i="37"/>
  <c r="J200" i="37"/>
  <c r="J199" i="37"/>
  <c r="J198" i="37"/>
  <c r="J197" i="37"/>
  <c r="J196" i="37"/>
  <c r="J195" i="37"/>
  <c r="J194" i="37"/>
  <c r="J193" i="37"/>
  <c r="J192" i="37"/>
  <c r="J191" i="37"/>
  <c r="J190" i="37"/>
  <c r="J189" i="37"/>
  <c r="J188" i="37"/>
  <c r="J187" i="37"/>
  <c r="J186" i="37"/>
  <c r="J185" i="37"/>
  <c r="J184" i="37"/>
  <c r="J183" i="37"/>
  <c r="J182" i="37"/>
  <c r="J181" i="37"/>
  <c r="J180" i="37"/>
  <c r="J179" i="37"/>
  <c r="J178" i="37"/>
  <c r="J177" i="37"/>
  <c r="J176" i="37"/>
  <c r="J175" i="37"/>
  <c r="J174" i="37"/>
  <c r="J173" i="37"/>
  <c r="J172" i="37"/>
  <c r="J171" i="37"/>
  <c r="J170" i="37"/>
  <c r="J169" i="37"/>
  <c r="J168" i="37"/>
  <c r="J167" i="37"/>
  <c r="J166" i="37"/>
  <c r="J165" i="37"/>
  <c r="J164" i="37"/>
  <c r="J163" i="37"/>
  <c r="J162" i="37"/>
  <c r="J161" i="37"/>
  <c r="J160" i="37"/>
  <c r="J159" i="37"/>
  <c r="J158" i="37"/>
  <c r="J157" i="37"/>
  <c r="J156" i="37"/>
  <c r="J155" i="37"/>
  <c r="J154" i="37"/>
  <c r="J153" i="37"/>
  <c r="J152" i="37"/>
  <c r="J151" i="37"/>
  <c r="J150" i="37"/>
  <c r="J149" i="37"/>
  <c r="J148" i="37"/>
  <c r="J147" i="37"/>
  <c r="J146" i="37"/>
  <c r="J145" i="37"/>
  <c r="J144" i="37"/>
  <c r="J143" i="37"/>
  <c r="J142" i="37"/>
  <c r="J141" i="37"/>
  <c r="J140" i="37"/>
  <c r="J139" i="37"/>
  <c r="J138" i="37"/>
  <c r="J137" i="37"/>
  <c r="J136" i="37"/>
  <c r="J135" i="37"/>
  <c r="J134" i="37"/>
  <c r="J133" i="37"/>
  <c r="J132" i="37"/>
  <c r="J131" i="37"/>
  <c r="J130" i="37"/>
  <c r="J129" i="37"/>
  <c r="J128" i="37"/>
  <c r="J127" i="37"/>
  <c r="J126" i="37"/>
  <c r="J125" i="37"/>
  <c r="J124" i="37"/>
  <c r="J123" i="37"/>
  <c r="J122" i="37"/>
  <c r="J121" i="37"/>
  <c r="J120" i="37"/>
  <c r="J119" i="37"/>
  <c r="J118" i="37"/>
  <c r="J117" i="37"/>
  <c r="J116" i="37"/>
  <c r="J115" i="37"/>
  <c r="J114" i="37"/>
  <c r="J113" i="37"/>
  <c r="J112" i="37"/>
  <c r="J111" i="37"/>
  <c r="J110" i="37"/>
  <c r="J109" i="37"/>
  <c r="J108" i="37"/>
  <c r="J107" i="37"/>
  <c r="J106" i="37"/>
  <c r="J105" i="37"/>
  <c r="J104" i="37"/>
  <c r="J103" i="37"/>
  <c r="J102" i="37"/>
  <c r="J101" i="37"/>
  <c r="J100" i="37"/>
  <c r="J99" i="37"/>
  <c r="J98" i="37"/>
  <c r="J97" i="37"/>
  <c r="J96" i="37"/>
  <c r="J95" i="37"/>
  <c r="J94" i="37"/>
  <c r="J93" i="37"/>
  <c r="J92" i="37"/>
  <c r="J91" i="37"/>
  <c r="J90" i="37"/>
  <c r="J89" i="37"/>
  <c r="J88" i="37"/>
  <c r="J87" i="37"/>
  <c r="J86" i="37"/>
  <c r="J85" i="37"/>
  <c r="J84" i="37"/>
  <c r="J83" i="37"/>
  <c r="J82" i="37"/>
  <c r="J81" i="37"/>
  <c r="J80" i="37"/>
  <c r="J79" i="37"/>
  <c r="J78" i="37"/>
  <c r="J77" i="37"/>
  <c r="J76" i="37"/>
  <c r="J75" i="37"/>
  <c r="J74" i="37"/>
  <c r="J73" i="37"/>
  <c r="J72" i="37"/>
  <c r="J71" i="37"/>
  <c r="J70" i="37"/>
  <c r="J69" i="37"/>
  <c r="J68" i="37"/>
  <c r="J67" i="37"/>
  <c r="J66" i="37"/>
  <c r="J65" i="37"/>
  <c r="J64" i="37"/>
  <c r="J63" i="37"/>
  <c r="J62" i="37"/>
  <c r="J61" i="37"/>
  <c r="J60" i="37"/>
  <c r="J59" i="37"/>
  <c r="J58" i="37"/>
  <c r="J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F25" i="35"/>
  <c r="F24" i="35"/>
  <c r="F23" i="35"/>
  <c r="F22" i="35"/>
  <c r="F21" i="35"/>
  <c r="F20" i="35"/>
  <c r="F19" i="35"/>
  <c r="F18" i="35"/>
  <c r="F17" i="35"/>
  <c r="F16" i="35"/>
  <c r="F15" i="35"/>
  <c r="E39" i="31" l="1"/>
  <c r="E51" i="31"/>
  <c r="K409" i="30"/>
  <c r="K410" i="30"/>
  <c r="K411" i="30"/>
  <c r="K412" i="30"/>
  <c r="K413" i="30"/>
  <c r="K415" i="30"/>
  <c r="K428" i="30"/>
  <c r="K429" i="30"/>
  <c r="K430" i="30"/>
  <c r="K431" i="30"/>
  <c r="K432" i="30"/>
  <c r="K433" i="30"/>
  <c r="K434" i="30"/>
  <c r="K435" i="30"/>
  <c r="K436" i="30"/>
  <c r="K437" i="30"/>
  <c r="K438" i="30"/>
  <c r="K439" i="30"/>
  <c r="K440" i="30"/>
  <c r="K441" i="30"/>
  <c r="K442" i="30"/>
  <c r="K443" i="30"/>
  <c r="K444" i="30"/>
  <c r="K445" i="30"/>
  <c r="K446" i="30"/>
  <c r="K447" i="30"/>
  <c r="K448" i="30"/>
  <c r="K449" i="30"/>
  <c r="K450" i="30"/>
  <c r="K451" i="30"/>
  <c r="K452" i="30"/>
  <c r="K453" i="30"/>
  <c r="K454" i="30"/>
  <c r="K455" i="30"/>
  <c r="K456" i="30"/>
  <c r="K457" i="30"/>
  <c r="K458" i="30"/>
  <c r="K459" i="30"/>
  <c r="K460" i="30"/>
  <c r="K461" i="30"/>
  <c r="K462" i="30"/>
  <c r="K463" i="30"/>
  <c r="K464" i="30"/>
  <c r="K465" i="30"/>
  <c r="K466" i="30"/>
  <c r="K467" i="30"/>
  <c r="K468" i="30"/>
  <c r="K469" i="30"/>
  <c r="K470" i="30"/>
  <c r="K471" i="30"/>
  <c r="K472" i="30"/>
  <c r="K473" i="30"/>
  <c r="K474" i="30"/>
  <c r="K475" i="30"/>
  <c r="K476" i="30"/>
  <c r="K477" i="30"/>
  <c r="K478" i="30"/>
  <c r="K479" i="30"/>
  <c r="K480" i="30"/>
  <c r="K481" i="30"/>
  <c r="K482" i="30"/>
  <c r="K483" i="30"/>
  <c r="K484" i="30"/>
  <c r="K485" i="30"/>
  <c r="K486" i="30"/>
  <c r="K487" i="30"/>
  <c r="K488" i="30"/>
  <c r="K489" i="30"/>
  <c r="K490" i="30"/>
  <c r="K491" i="30"/>
  <c r="K492" i="30"/>
  <c r="K493" i="30"/>
  <c r="K494" i="30"/>
  <c r="K495" i="30"/>
  <c r="K496" i="30"/>
  <c r="K497" i="30"/>
  <c r="K498" i="30"/>
  <c r="K499" i="30"/>
  <c r="K500" i="30"/>
  <c r="K501" i="30"/>
  <c r="K502" i="30"/>
  <c r="K503" i="30"/>
  <c r="E28" i="31" l="1"/>
  <c r="E19" i="31"/>
  <c r="E11" i="31"/>
  <c r="E3" i="31"/>
  <c r="F4" i="31" s="1"/>
  <c r="D43" i="31" l="1"/>
  <c r="B47" i="31"/>
  <c r="D46" i="31"/>
  <c r="D44" i="31"/>
  <c r="B44" i="31"/>
  <c r="B48" i="31"/>
  <c r="B46" i="31"/>
  <c r="D45" i="31"/>
  <c r="B45" i="31"/>
  <c r="B49" i="31"/>
  <c r="B50" i="31"/>
  <c r="B27" i="31"/>
  <c r="B43" i="31"/>
  <c r="D33" i="31"/>
  <c r="D35" i="31"/>
  <c r="B33" i="31"/>
  <c r="B35" i="31"/>
  <c r="B37" i="31"/>
  <c r="B32" i="31"/>
  <c r="D34" i="31"/>
  <c r="D32" i="31"/>
  <c r="B34" i="31"/>
  <c r="B36" i="31"/>
  <c r="B38" i="31"/>
  <c r="D7" i="31"/>
  <c r="D11" i="31" s="1"/>
  <c r="B9" i="31"/>
  <c r="B15" i="31"/>
  <c r="B16" i="31"/>
  <c r="B17" i="31"/>
  <c r="B23" i="31"/>
  <c r="B24" i="31"/>
  <c r="B25" i="31"/>
  <c r="B26" i="31"/>
  <c r="B7" i="31"/>
  <c r="B8" i="31"/>
  <c r="B10" i="31"/>
  <c r="D15" i="31"/>
  <c r="D16" i="31"/>
  <c r="B18" i="31"/>
  <c r="D23" i="31"/>
  <c r="D24" i="31"/>
  <c r="D25" i="31"/>
  <c r="D39" i="31" l="1"/>
  <c r="B51" i="31"/>
  <c r="D51" i="31"/>
  <c r="A52" i="31" s="1"/>
  <c r="B39" i="31"/>
  <c r="A40" i="31" s="1"/>
  <c r="D19" i="31"/>
  <c r="D28" i="31"/>
  <c r="B11" i="31"/>
  <c r="A12" i="31" s="1"/>
  <c r="B28" i="31"/>
  <c r="B19" i="31"/>
  <c r="A20" i="31" s="1"/>
  <c r="A29" i="31" l="1"/>
  <c r="H172" i="5" l="1"/>
  <c r="H138" i="5"/>
  <c r="H114" i="5"/>
  <c r="H95" i="5"/>
  <c r="H79" i="5"/>
  <c r="H65" i="5"/>
  <c r="H53" i="5"/>
  <c r="H43" i="5"/>
  <c r="H34" i="5"/>
  <c r="H26" i="5"/>
  <c r="H19" i="5"/>
  <c r="H13" i="5"/>
  <c r="E7" i="5" l="1"/>
  <c r="D7" i="5"/>
  <c r="C7" i="5"/>
  <c r="B7" i="5"/>
  <c r="F7" i="5"/>
  <c r="D8" i="5"/>
  <c r="H5" i="5"/>
  <c r="G3" i="5"/>
  <c r="G172" i="18"/>
  <c r="G138" i="18"/>
  <c r="G114" i="18"/>
  <c r="G95" i="18"/>
  <c r="G79" i="18"/>
  <c r="G65" i="18"/>
  <c r="G53" i="18"/>
  <c r="G43" i="18"/>
  <c r="G34" i="18"/>
  <c r="G26" i="18"/>
  <c r="G19" i="18"/>
  <c r="G13" i="18"/>
  <c r="G5" i="18"/>
  <c r="F64" i="17"/>
  <c r="F76" i="17"/>
  <c r="F53" i="17"/>
  <c r="F43" i="17"/>
  <c r="F34" i="17"/>
  <c r="F26" i="17"/>
  <c r="F19" i="17"/>
  <c r="B7" i="17"/>
  <c r="B62" i="17" s="1"/>
  <c r="C7" i="17"/>
  <c r="C63" i="17" s="1"/>
  <c r="D7" i="17"/>
  <c r="D62" i="17" s="1"/>
  <c r="D3" i="17"/>
  <c r="F3" i="17" s="1"/>
  <c r="F13" i="17"/>
  <c r="F5" i="17"/>
  <c r="E76" i="28"/>
  <c r="E64" i="28"/>
  <c r="E53" i="28"/>
  <c r="E43" i="28"/>
  <c r="E34" i="28"/>
  <c r="E26" i="28"/>
  <c r="E13" i="28"/>
  <c r="E19" i="28"/>
  <c r="C7" i="28"/>
  <c r="C74" i="28" s="1"/>
  <c r="B7" i="28"/>
  <c r="B8" i="28" s="1"/>
  <c r="E5" i="28"/>
  <c r="F38" i="5" l="1"/>
  <c r="F42" i="5"/>
  <c r="F39" i="5"/>
  <c r="F40" i="5"/>
  <c r="F41" i="5"/>
  <c r="C57" i="5"/>
  <c r="C61" i="5"/>
  <c r="C58" i="5"/>
  <c r="C62" i="5"/>
  <c r="C64" i="5"/>
  <c r="C59" i="5"/>
  <c r="C63" i="5"/>
  <c r="C60" i="5"/>
  <c r="D57" i="5"/>
  <c r="D61" i="5"/>
  <c r="D58" i="5"/>
  <c r="D62" i="5"/>
  <c r="D59" i="5"/>
  <c r="D63" i="5"/>
  <c r="D60" i="5"/>
  <c r="D64" i="5"/>
  <c r="E57" i="5"/>
  <c r="E61" i="5"/>
  <c r="E58" i="5"/>
  <c r="E62" i="5"/>
  <c r="E59" i="5"/>
  <c r="E63" i="5"/>
  <c r="E60" i="5"/>
  <c r="E64" i="5"/>
  <c r="E50" i="5"/>
  <c r="E52" i="5"/>
  <c r="E47" i="5"/>
  <c r="E51" i="5"/>
  <c r="E49" i="5"/>
  <c r="E48" i="5"/>
  <c r="C39" i="5"/>
  <c r="C40" i="5"/>
  <c r="C42" i="5"/>
  <c r="C41" i="5"/>
  <c r="C38" i="5"/>
  <c r="E41" i="5"/>
  <c r="E40" i="5"/>
  <c r="E38" i="5"/>
  <c r="E42" i="5"/>
  <c r="E39" i="5"/>
  <c r="B49" i="17"/>
  <c r="B18" i="17"/>
  <c r="B24" i="17"/>
  <c r="B38" i="17"/>
  <c r="D51" i="17"/>
  <c r="D41" i="17"/>
  <c r="B63" i="17"/>
  <c r="D8" i="17"/>
  <c r="B33" i="17"/>
  <c r="D63" i="17"/>
  <c r="D18" i="17"/>
  <c r="D24" i="17"/>
  <c r="D31" i="17"/>
  <c r="B40" i="17"/>
  <c r="D39" i="17"/>
  <c r="B51" i="17"/>
  <c r="B57" i="17"/>
  <c r="D57" i="17"/>
  <c r="C8" i="17"/>
  <c r="B12" i="17"/>
  <c r="D33" i="17"/>
  <c r="B42" i="17"/>
  <c r="D47" i="17"/>
  <c r="B59" i="17"/>
  <c r="D59" i="17"/>
  <c r="D12" i="17"/>
  <c r="B31" i="17"/>
  <c r="D38" i="17"/>
  <c r="B47" i="17"/>
  <c r="D49" i="17"/>
  <c r="B61" i="17"/>
  <c r="D61" i="17"/>
  <c r="B8" i="17"/>
  <c r="F170" i="5"/>
  <c r="F168" i="5"/>
  <c r="F166" i="5"/>
  <c r="F164" i="5"/>
  <c r="F162" i="5"/>
  <c r="F160" i="5"/>
  <c r="F158" i="5"/>
  <c r="F156" i="5"/>
  <c r="F154" i="5"/>
  <c r="F152" i="5"/>
  <c r="F150" i="5"/>
  <c r="F148" i="5"/>
  <c r="F146" i="5"/>
  <c r="F144" i="5"/>
  <c r="F142" i="5"/>
  <c r="F171" i="5"/>
  <c r="F169" i="5"/>
  <c r="F167" i="5"/>
  <c r="F165" i="5"/>
  <c r="F163" i="5"/>
  <c r="F161" i="5"/>
  <c r="F159" i="5"/>
  <c r="F157" i="5"/>
  <c r="F155" i="5"/>
  <c r="F153" i="5"/>
  <c r="F149" i="5"/>
  <c r="F145" i="5"/>
  <c r="F151" i="5"/>
  <c r="F147" i="5"/>
  <c r="F143" i="5"/>
  <c r="C170" i="5"/>
  <c r="C168" i="5"/>
  <c r="C166" i="5"/>
  <c r="C164" i="5"/>
  <c r="C162" i="5"/>
  <c r="C160" i="5"/>
  <c r="C158" i="5"/>
  <c r="C156" i="5"/>
  <c r="C154" i="5"/>
  <c r="C152" i="5"/>
  <c r="C150" i="5"/>
  <c r="C148" i="5"/>
  <c r="C146" i="5"/>
  <c r="C144" i="5"/>
  <c r="C142" i="5"/>
  <c r="C171" i="5"/>
  <c r="C167" i="5"/>
  <c r="C163" i="5"/>
  <c r="C159" i="5"/>
  <c r="C155" i="5"/>
  <c r="C151" i="5"/>
  <c r="C147" i="5"/>
  <c r="C143" i="5"/>
  <c r="C169" i="5"/>
  <c r="C165" i="5"/>
  <c r="C161" i="5"/>
  <c r="C157" i="5"/>
  <c r="C153" i="5"/>
  <c r="C149" i="5"/>
  <c r="C145" i="5"/>
  <c r="E170" i="5"/>
  <c r="E168" i="5"/>
  <c r="E166" i="5"/>
  <c r="E164" i="5"/>
  <c r="E162" i="5"/>
  <c r="E160" i="5"/>
  <c r="E158" i="5"/>
  <c r="E156" i="5"/>
  <c r="E154" i="5"/>
  <c r="E152" i="5"/>
  <c r="E150" i="5"/>
  <c r="E148" i="5"/>
  <c r="E146" i="5"/>
  <c r="E144" i="5"/>
  <c r="E142" i="5"/>
  <c r="E171" i="5"/>
  <c r="E167" i="5"/>
  <c r="E163" i="5"/>
  <c r="E159" i="5"/>
  <c r="E155" i="5"/>
  <c r="E151" i="5"/>
  <c r="E147" i="5"/>
  <c r="E143" i="5"/>
  <c r="E169" i="5"/>
  <c r="E165" i="5"/>
  <c r="E161" i="5"/>
  <c r="E157" i="5"/>
  <c r="E153" i="5"/>
  <c r="E149" i="5"/>
  <c r="E145" i="5"/>
  <c r="B146" i="5"/>
  <c r="B148" i="5"/>
  <c r="B150" i="5"/>
  <c r="B152" i="5"/>
  <c r="B154" i="5"/>
  <c r="B156" i="5"/>
  <c r="B158" i="5"/>
  <c r="B160" i="5"/>
  <c r="B162" i="5"/>
  <c r="B164" i="5"/>
  <c r="B166" i="5"/>
  <c r="B168" i="5"/>
  <c r="B170" i="5"/>
  <c r="B144" i="5"/>
  <c r="B142" i="5"/>
  <c r="B147" i="5"/>
  <c r="B151" i="5"/>
  <c r="B155" i="5"/>
  <c r="B159" i="5"/>
  <c r="B163" i="5"/>
  <c r="B167" i="5"/>
  <c r="B171" i="5"/>
  <c r="B145" i="5"/>
  <c r="B149" i="5"/>
  <c r="B153" i="5"/>
  <c r="B157" i="5"/>
  <c r="B161" i="5"/>
  <c r="B165" i="5"/>
  <c r="B169" i="5"/>
  <c r="B143" i="5"/>
  <c r="D170" i="5"/>
  <c r="D168" i="5"/>
  <c r="D166" i="5"/>
  <c r="D164" i="5"/>
  <c r="D162" i="5"/>
  <c r="D160" i="5"/>
  <c r="D158" i="5"/>
  <c r="D156" i="5"/>
  <c r="D154" i="5"/>
  <c r="D152" i="5"/>
  <c r="D150" i="5"/>
  <c r="D148" i="5"/>
  <c r="D146" i="5"/>
  <c r="D144" i="5"/>
  <c r="D142" i="5"/>
  <c r="D169" i="5"/>
  <c r="D165" i="5"/>
  <c r="D161" i="5"/>
  <c r="D157" i="5"/>
  <c r="D153" i="5"/>
  <c r="D149" i="5"/>
  <c r="D145" i="5"/>
  <c r="D171" i="5"/>
  <c r="D167" i="5"/>
  <c r="D163" i="5"/>
  <c r="D159" i="5"/>
  <c r="D155" i="5"/>
  <c r="D151" i="5"/>
  <c r="D147" i="5"/>
  <c r="D143" i="5"/>
  <c r="B12" i="28"/>
  <c r="C18" i="28"/>
  <c r="B17" i="28"/>
  <c r="C23" i="28"/>
  <c r="C25" i="28"/>
  <c r="B24" i="28"/>
  <c r="C31" i="28"/>
  <c r="C33" i="28"/>
  <c r="B32" i="28"/>
  <c r="B30" i="28"/>
  <c r="C38" i="28"/>
  <c r="B39" i="28"/>
  <c r="B40" i="28"/>
  <c r="C41" i="28"/>
  <c r="B41" i="28"/>
  <c r="B48" i="28"/>
  <c r="B50" i="28"/>
  <c r="B52" i="28"/>
  <c r="C48" i="28"/>
  <c r="C50" i="28"/>
  <c r="C52" i="28"/>
  <c r="C57" i="28"/>
  <c r="B58" i="28"/>
  <c r="B60" i="28"/>
  <c r="B62" i="28"/>
  <c r="C58" i="28"/>
  <c r="C60" i="28"/>
  <c r="C62" i="28"/>
  <c r="C69" i="28"/>
  <c r="C71" i="28"/>
  <c r="C73" i="28"/>
  <c r="C75" i="28"/>
  <c r="B69" i="28"/>
  <c r="B71" i="28"/>
  <c r="B73" i="28"/>
  <c r="B75" i="28"/>
  <c r="C8" i="28"/>
  <c r="D8" i="28" s="1"/>
  <c r="C12" i="28"/>
  <c r="C13" i="28" s="1"/>
  <c r="C17" i="28"/>
  <c r="B18" i="28"/>
  <c r="C24" i="28"/>
  <c r="B25" i="28"/>
  <c r="B23" i="28"/>
  <c r="C30" i="28"/>
  <c r="C32" i="28"/>
  <c r="B33" i="28"/>
  <c r="B31" i="28"/>
  <c r="B38" i="28"/>
  <c r="C39" i="28"/>
  <c r="C40" i="28"/>
  <c r="C42" i="28"/>
  <c r="B42" i="28"/>
  <c r="B47" i="28"/>
  <c r="B49" i="28"/>
  <c r="B51" i="28"/>
  <c r="C47" i="28"/>
  <c r="C49" i="28"/>
  <c r="C51" i="28"/>
  <c r="B57" i="28"/>
  <c r="B59" i="28"/>
  <c r="B61" i="28"/>
  <c r="B63" i="28"/>
  <c r="C59" i="28"/>
  <c r="C61" i="28"/>
  <c r="C63" i="28"/>
  <c r="C68" i="28"/>
  <c r="C70" i="28"/>
  <c r="C72" i="28"/>
  <c r="B68" i="28"/>
  <c r="B70" i="28"/>
  <c r="B72" i="28"/>
  <c r="B74" i="28"/>
  <c r="B136" i="5"/>
  <c r="B134" i="5"/>
  <c r="B132" i="5"/>
  <c r="B130" i="5"/>
  <c r="B128" i="5"/>
  <c r="B126" i="5"/>
  <c r="B124" i="5"/>
  <c r="B122" i="5"/>
  <c r="B120" i="5"/>
  <c r="B118" i="5"/>
  <c r="B135" i="5"/>
  <c r="B131" i="5"/>
  <c r="B127" i="5"/>
  <c r="B123" i="5"/>
  <c r="B119" i="5"/>
  <c r="B137" i="5"/>
  <c r="B133" i="5"/>
  <c r="B129" i="5"/>
  <c r="B125" i="5"/>
  <c r="B121" i="5"/>
  <c r="D137" i="5"/>
  <c r="D135" i="5"/>
  <c r="D133" i="5"/>
  <c r="D131" i="5"/>
  <c r="D129" i="5"/>
  <c r="D127" i="5"/>
  <c r="D125" i="5"/>
  <c r="D123" i="5"/>
  <c r="D121" i="5"/>
  <c r="D119" i="5"/>
  <c r="D136" i="5"/>
  <c r="D134" i="5"/>
  <c r="D132" i="5"/>
  <c r="D130" i="5"/>
  <c r="D128" i="5"/>
  <c r="D126" i="5"/>
  <c r="D124" i="5"/>
  <c r="D122" i="5"/>
  <c r="D120" i="5"/>
  <c r="D118" i="5"/>
  <c r="F137" i="5"/>
  <c r="F135" i="5"/>
  <c r="F133" i="5"/>
  <c r="F131" i="5"/>
  <c r="F129" i="5"/>
  <c r="F127" i="5"/>
  <c r="F125" i="5"/>
  <c r="F123" i="5"/>
  <c r="F121" i="5"/>
  <c r="F119" i="5"/>
  <c r="F136" i="5"/>
  <c r="F134" i="5"/>
  <c r="F132" i="5"/>
  <c r="F130" i="5"/>
  <c r="F128" i="5"/>
  <c r="F126" i="5"/>
  <c r="F124" i="5"/>
  <c r="F122" i="5"/>
  <c r="F120" i="5"/>
  <c r="F118" i="5"/>
  <c r="C137" i="5"/>
  <c r="C135" i="5"/>
  <c r="C133" i="5"/>
  <c r="C131" i="5"/>
  <c r="C129" i="5"/>
  <c r="C127" i="5"/>
  <c r="C125" i="5"/>
  <c r="C123" i="5"/>
  <c r="C121" i="5"/>
  <c r="C119" i="5"/>
  <c r="C136" i="5"/>
  <c r="C134" i="5"/>
  <c r="C132" i="5"/>
  <c r="C130" i="5"/>
  <c r="C126" i="5"/>
  <c r="C122" i="5"/>
  <c r="C118" i="5"/>
  <c r="C128" i="5"/>
  <c r="C124" i="5"/>
  <c r="C120" i="5"/>
  <c r="E137" i="5"/>
  <c r="E135" i="5"/>
  <c r="E133" i="5"/>
  <c r="E131" i="5"/>
  <c r="E129" i="5"/>
  <c r="E127" i="5"/>
  <c r="E125" i="5"/>
  <c r="E123" i="5"/>
  <c r="E121" i="5"/>
  <c r="E119" i="5"/>
  <c r="E136" i="5"/>
  <c r="E134" i="5"/>
  <c r="E132" i="5"/>
  <c r="E130" i="5"/>
  <c r="E128" i="5"/>
  <c r="E126" i="5"/>
  <c r="E124" i="5"/>
  <c r="E122" i="5"/>
  <c r="E120" i="5"/>
  <c r="E118" i="5"/>
  <c r="F100" i="5"/>
  <c r="F102" i="5"/>
  <c r="F104" i="5"/>
  <c r="F107" i="5"/>
  <c r="F110" i="5"/>
  <c r="F113" i="5"/>
  <c r="F108" i="5"/>
  <c r="F99" i="5"/>
  <c r="F101" i="5"/>
  <c r="F103" i="5"/>
  <c r="F106" i="5"/>
  <c r="F109" i="5"/>
  <c r="F111" i="5"/>
  <c r="F112" i="5"/>
  <c r="F105" i="5"/>
  <c r="C112" i="5"/>
  <c r="C110" i="5"/>
  <c r="C108" i="5"/>
  <c r="C106" i="5"/>
  <c r="C104" i="5"/>
  <c r="C102" i="5"/>
  <c r="C100" i="5"/>
  <c r="C107" i="5"/>
  <c r="C113" i="5"/>
  <c r="C111" i="5"/>
  <c r="C109" i="5"/>
  <c r="C105" i="5"/>
  <c r="C103" i="5"/>
  <c r="C101" i="5"/>
  <c r="C99" i="5"/>
  <c r="E112" i="5"/>
  <c r="E110" i="5"/>
  <c r="E107" i="5"/>
  <c r="E106" i="5"/>
  <c r="E104" i="5"/>
  <c r="E102" i="5"/>
  <c r="E99" i="5"/>
  <c r="E100" i="5"/>
  <c r="E113" i="5"/>
  <c r="E111" i="5"/>
  <c r="E109" i="5"/>
  <c r="E108" i="5"/>
  <c r="E105" i="5"/>
  <c r="E103" i="5"/>
  <c r="E101" i="5"/>
  <c r="B99" i="5"/>
  <c r="B113" i="5"/>
  <c r="B111" i="5"/>
  <c r="B109" i="5"/>
  <c r="B107" i="5"/>
  <c r="B104" i="5"/>
  <c r="B100" i="5"/>
  <c r="B101" i="5"/>
  <c r="B106" i="5"/>
  <c r="B103" i="5"/>
  <c r="B112" i="5"/>
  <c r="B110" i="5"/>
  <c r="B108" i="5"/>
  <c r="B105" i="5"/>
  <c r="B102" i="5"/>
  <c r="D112" i="5"/>
  <c r="D110" i="5"/>
  <c r="D108" i="5"/>
  <c r="D106" i="5"/>
  <c r="D104" i="5"/>
  <c r="D102" i="5"/>
  <c r="D99" i="5"/>
  <c r="D113" i="5"/>
  <c r="D111" i="5"/>
  <c r="D109" i="5"/>
  <c r="D107" i="5"/>
  <c r="D105" i="5"/>
  <c r="D103" i="5"/>
  <c r="D101" i="5"/>
  <c r="D100" i="5"/>
  <c r="B94" i="5"/>
  <c r="B92" i="5"/>
  <c r="B90" i="5"/>
  <c r="B88" i="5"/>
  <c r="B86" i="5"/>
  <c r="B83" i="5"/>
  <c r="B93" i="5"/>
  <c r="B91" i="5"/>
  <c r="B89" i="5"/>
  <c r="B87" i="5"/>
  <c r="B85" i="5"/>
  <c r="B84" i="5"/>
  <c r="D94" i="5"/>
  <c r="D92" i="5"/>
  <c r="D90" i="5"/>
  <c r="D88" i="5"/>
  <c r="D86" i="5"/>
  <c r="D84" i="5"/>
  <c r="D93" i="5"/>
  <c r="D91" i="5"/>
  <c r="D89" i="5"/>
  <c r="D87" i="5"/>
  <c r="D85" i="5"/>
  <c r="D83" i="5"/>
  <c r="F94" i="5"/>
  <c r="F92" i="5"/>
  <c r="F90" i="5"/>
  <c r="F88" i="5"/>
  <c r="F86" i="5"/>
  <c r="F84" i="5"/>
  <c r="F93" i="5"/>
  <c r="F91" i="5"/>
  <c r="F89" i="5"/>
  <c r="F87" i="5"/>
  <c r="F85" i="5"/>
  <c r="F83" i="5"/>
  <c r="C94" i="5"/>
  <c r="C92" i="5"/>
  <c r="C90" i="5"/>
  <c r="C88" i="5"/>
  <c r="C86" i="5"/>
  <c r="C84" i="5"/>
  <c r="C93" i="5"/>
  <c r="C91" i="5"/>
  <c r="C89" i="5"/>
  <c r="C87" i="5"/>
  <c r="C85" i="5"/>
  <c r="C83" i="5"/>
  <c r="E94" i="5"/>
  <c r="E92" i="5"/>
  <c r="E90" i="5"/>
  <c r="E88" i="5"/>
  <c r="E86" i="5"/>
  <c r="E84" i="5"/>
  <c r="E93" i="5"/>
  <c r="E91" i="5"/>
  <c r="E89" i="5"/>
  <c r="E87" i="5"/>
  <c r="E85" i="5"/>
  <c r="E83" i="5"/>
  <c r="F78" i="5"/>
  <c r="F76" i="5"/>
  <c r="F74" i="5"/>
  <c r="F72" i="5"/>
  <c r="F70" i="5"/>
  <c r="F77" i="5"/>
  <c r="F75" i="5"/>
  <c r="F73" i="5"/>
  <c r="F71" i="5"/>
  <c r="F69" i="5"/>
  <c r="C78" i="5"/>
  <c r="C76" i="5"/>
  <c r="C74" i="5"/>
  <c r="C72" i="5"/>
  <c r="C70" i="5"/>
  <c r="C77" i="5"/>
  <c r="C75" i="5"/>
  <c r="C73" i="5"/>
  <c r="C71" i="5"/>
  <c r="C69" i="5"/>
  <c r="E78" i="5"/>
  <c r="E76" i="5"/>
  <c r="E74" i="5"/>
  <c r="E72" i="5"/>
  <c r="E70" i="5"/>
  <c r="E77" i="5"/>
  <c r="E75" i="5"/>
  <c r="E73" i="5"/>
  <c r="E71" i="5"/>
  <c r="E69" i="5"/>
  <c r="B78" i="5"/>
  <c r="B76" i="5"/>
  <c r="B74" i="5"/>
  <c r="B72" i="5"/>
  <c r="B70" i="5"/>
  <c r="B77" i="5"/>
  <c r="B75" i="5"/>
  <c r="B73" i="5"/>
  <c r="B71" i="5"/>
  <c r="B69" i="5"/>
  <c r="D78" i="5"/>
  <c r="D76" i="5"/>
  <c r="D74" i="5"/>
  <c r="D72" i="5"/>
  <c r="D70" i="5"/>
  <c r="D77" i="5"/>
  <c r="D75" i="5"/>
  <c r="D73" i="5"/>
  <c r="D71" i="5"/>
  <c r="D69" i="5"/>
  <c r="F64" i="5"/>
  <c r="F62" i="5"/>
  <c r="F60" i="5"/>
  <c r="F58" i="5"/>
  <c r="F52" i="5"/>
  <c r="F50" i="5"/>
  <c r="F48" i="5"/>
  <c r="F33" i="5"/>
  <c r="F31" i="5"/>
  <c r="F25" i="5"/>
  <c r="F23" i="5"/>
  <c r="F17" i="5"/>
  <c r="F63" i="5"/>
  <c r="F61" i="5"/>
  <c r="F59" i="5"/>
  <c r="F57" i="5"/>
  <c r="F51" i="5"/>
  <c r="F49" i="5"/>
  <c r="F47" i="5"/>
  <c r="F32" i="5"/>
  <c r="F30" i="5"/>
  <c r="F24" i="5"/>
  <c r="F18" i="5"/>
  <c r="C52" i="5"/>
  <c r="C50" i="5"/>
  <c r="C48" i="5"/>
  <c r="C33" i="5"/>
  <c r="C31" i="5"/>
  <c r="C24" i="5"/>
  <c r="C17" i="5"/>
  <c r="C51" i="5"/>
  <c r="C49" i="5"/>
  <c r="C47" i="5"/>
  <c r="C32" i="5"/>
  <c r="C30" i="5"/>
  <c r="C25" i="5"/>
  <c r="C23" i="5"/>
  <c r="C18" i="5"/>
  <c r="E33" i="5"/>
  <c r="E31" i="5"/>
  <c r="E24" i="5"/>
  <c r="E17" i="5"/>
  <c r="E32" i="5"/>
  <c r="E30" i="5"/>
  <c r="E25" i="5"/>
  <c r="E23" i="5"/>
  <c r="E18" i="5"/>
  <c r="B64" i="5"/>
  <c r="B62" i="5"/>
  <c r="B60" i="5"/>
  <c r="B58" i="5"/>
  <c r="B52" i="5"/>
  <c r="B50" i="5"/>
  <c r="B48" i="5"/>
  <c r="B42" i="5"/>
  <c r="B40" i="5"/>
  <c r="B38" i="5"/>
  <c r="B33" i="5"/>
  <c r="B31" i="5"/>
  <c r="B25" i="5"/>
  <c r="B23" i="5"/>
  <c r="B17" i="5"/>
  <c r="B63" i="5"/>
  <c r="B61" i="5"/>
  <c r="B59" i="5"/>
  <c r="B57" i="5"/>
  <c r="B51" i="5"/>
  <c r="B49" i="5"/>
  <c r="B47" i="5"/>
  <c r="B41" i="5"/>
  <c r="B39" i="5"/>
  <c r="B32" i="5"/>
  <c r="B30" i="5"/>
  <c r="B24" i="5"/>
  <c r="B18" i="5"/>
  <c r="D12" i="5"/>
  <c r="D13" i="5" s="1"/>
  <c r="D52" i="5"/>
  <c r="D50" i="5"/>
  <c r="D48" i="5"/>
  <c r="D33" i="5"/>
  <c r="D31" i="5"/>
  <c r="D25" i="5"/>
  <c r="D23" i="5"/>
  <c r="D17" i="5"/>
  <c r="D51" i="5"/>
  <c r="D49" i="5"/>
  <c r="D47" i="5"/>
  <c r="D32" i="5"/>
  <c r="D30" i="5"/>
  <c r="D24" i="5"/>
  <c r="D18" i="5"/>
  <c r="B8" i="5"/>
  <c r="B12" i="5"/>
  <c r="B13" i="5" s="1"/>
  <c r="F8" i="5"/>
  <c r="F12" i="5"/>
  <c r="F13" i="5" s="1"/>
  <c r="C8" i="5"/>
  <c r="C12" i="5"/>
  <c r="C13" i="5" s="1"/>
  <c r="E8" i="5"/>
  <c r="E12" i="5"/>
  <c r="E13" i="5" s="1"/>
  <c r="C18" i="17"/>
  <c r="C23" i="17"/>
  <c r="C25" i="17"/>
  <c r="C31" i="17"/>
  <c r="C33" i="17"/>
  <c r="C41" i="17"/>
  <c r="C39" i="17"/>
  <c r="C47" i="17"/>
  <c r="C49" i="17"/>
  <c r="C51" i="17"/>
  <c r="C58" i="17"/>
  <c r="C60" i="17"/>
  <c r="C62" i="17"/>
  <c r="C12" i="17"/>
  <c r="B17" i="17"/>
  <c r="C17" i="17"/>
  <c r="D17" i="17"/>
  <c r="B23" i="17"/>
  <c r="B25" i="17"/>
  <c r="C24" i="17"/>
  <c r="D23" i="17"/>
  <c r="D25" i="17"/>
  <c r="B30" i="17"/>
  <c r="B32" i="17"/>
  <c r="C30" i="17"/>
  <c r="C32" i="17"/>
  <c r="D30" i="17"/>
  <c r="D32" i="17"/>
  <c r="B39" i="17"/>
  <c r="B41" i="17"/>
  <c r="C40" i="17"/>
  <c r="C42" i="17"/>
  <c r="D42" i="17"/>
  <c r="D40" i="17"/>
  <c r="C38" i="17"/>
  <c r="B48" i="17"/>
  <c r="B50" i="17"/>
  <c r="B52" i="17"/>
  <c r="C48" i="17"/>
  <c r="C50" i="17"/>
  <c r="C52" i="17"/>
  <c r="D48" i="17"/>
  <c r="D50" i="17"/>
  <c r="D52" i="17"/>
  <c r="B58" i="17"/>
  <c r="B60" i="17"/>
  <c r="C57" i="17"/>
  <c r="C59" i="17"/>
  <c r="C61" i="17"/>
  <c r="D58" i="17"/>
  <c r="D60" i="17"/>
  <c r="E3" i="28"/>
  <c r="F3" i="18"/>
  <c r="D3" i="18"/>
  <c r="E8" i="17" l="1"/>
  <c r="G8" i="5"/>
  <c r="B138" i="5"/>
  <c r="B114" i="5"/>
  <c r="C114" i="5"/>
  <c r="F114" i="5"/>
  <c r="D114" i="5"/>
  <c r="E114" i="5"/>
  <c r="G13" i="5"/>
  <c r="D3" i="5"/>
  <c r="F3" i="5"/>
  <c r="B7" i="18"/>
  <c r="C7" i="18"/>
  <c r="D7" i="18"/>
  <c r="E7" i="18"/>
  <c r="B13" i="17"/>
  <c r="C13" i="17"/>
  <c r="D72" i="17"/>
  <c r="D68" i="17"/>
  <c r="C71" i="17"/>
  <c r="E171" i="18" l="1"/>
  <c r="E169" i="18"/>
  <c r="E167" i="18"/>
  <c r="E165" i="18"/>
  <c r="E163" i="18"/>
  <c r="E161" i="18"/>
  <c r="E159" i="18"/>
  <c r="E157" i="18"/>
  <c r="E155" i="18"/>
  <c r="E153" i="18"/>
  <c r="E151" i="18"/>
  <c r="E149" i="18"/>
  <c r="E147" i="18"/>
  <c r="E145" i="18"/>
  <c r="E143" i="18"/>
  <c r="E170" i="18"/>
  <c r="E168" i="18"/>
  <c r="E166" i="18"/>
  <c r="E164" i="18"/>
  <c r="E162" i="18"/>
  <c r="E160" i="18"/>
  <c r="E158" i="18"/>
  <c r="E156" i="18"/>
  <c r="E154" i="18"/>
  <c r="E152" i="18"/>
  <c r="E150" i="18"/>
  <c r="E148" i="18"/>
  <c r="E146" i="18"/>
  <c r="E144" i="18"/>
  <c r="E142" i="18"/>
  <c r="E137" i="18"/>
  <c r="E135" i="18"/>
  <c r="E133" i="18"/>
  <c r="E131" i="18"/>
  <c r="E129" i="18"/>
  <c r="E136" i="18"/>
  <c r="E132" i="18"/>
  <c r="E128" i="18"/>
  <c r="E126" i="18"/>
  <c r="E124" i="18"/>
  <c r="E122" i="18"/>
  <c r="E120" i="18"/>
  <c r="E118" i="18"/>
  <c r="E113" i="18"/>
  <c r="E111" i="18"/>
  <c r="E109" i="18"/>
  <c r="E107" i="18"/>
  <c r="E105" i="18"/>
  <c r="E103" i="18"/>
  <c r="E101" i="18"/>
  <c r="E99" i="18"/>
  <c r="E94" i="18"/>
  <c r="E92" i="18"/>
  <c r="E90" i="18"/>
  <c r="E88" i="18"/>
  <c r="E86" i="18"/>
  <c r="E84" i="18"/>
  <c r="E77" i="18"/>
  <c r="E75" i="18"/>
  <c r="E73" i="18"/>
  <c r="E71" i="18"/>
  <c r="E134" i="18"/>
  <c r="E130" i="18"/>
  <c r="E127" i="18"/>
  <c r="E125" i="18"/>
  <c r="E123" i="18"/>
  <c r="E121" i="18"/>
  <c r="E119" i="18"/>
  <c r="E112" i="18"/>
  <c r="E110" i="18"/>
  <c r="E108" i="18"/>
  <c r="E106" i="18"/>
  <c r="E104" i="18"/>
  <c r="E102" i="18"/>
  <c r="E100" i="18"/>
  <c r="E93" i="18"/>
  <c r="E91" i="18"/>
  <c r="E89" i="18"/>
  <c r="E87" i="18"/>
  <c r="E85" i="18"/>
  <c r="E83" i="18"/>
  <c r="E78" i="18"/>
  <c r="E76" i="18"/>
  <c r="E74" i="18"/>
  <c r="E72" i="18"/>
  <c r="E70" i="18"/>
  <c r="E69" i="18"/>
  <c r="E63" i="18"/>
  <c r="E61" i="18"/>
  <c r="E59" i="18"/>
  <c r="E57" i="18"/>
  <c r="E52" i="18"/>
  <c r="E50" i="18"/>
  <c r="E48" i="18"/>
  <c r="E42" i="18"/>
  <c r="E40" i="18"/>
  <c r="E38" i="18"/>
  <c r="E33" i="18"/>
  <c r="E31" i="18"/>
  <c r="E24" i="18"/>
  <c r="E64" i="18"/>
  <c r="E62" i="18"/>
  <c r="E60" i="18"/>
  <c r="E58" i="18"/>
  <c r="E51" i="18"/>
  <c r="E49" i="18"/>
  <c r="E47" i="18"/>
  <c r="E41" i="18"/>
  <c r="E39" i="18"/>
  <c r="E32" i="18"/>
  <c r="E30" i="18"/>
  <c r="E25" i="18"/>
  <c r="E23" i="18"/>
  <c r="C171" i="18"/>
  <c r="C169" i="18"/>
  <c r="C167" i="18"/>
  <c r="C165" i="18"/>
  <c r="C163" i="18"/>
  <c r="C161" i="18"/>
  <c r="C159" i="18"/>
  <c r="C157" i="18"/>
  <c r="C155" i="18"/>
  <c r="C153" i="18"/>
  <c r="C151" i="18"/>
  <c r="C149" i="18"/>
  <c r="C147" i="18"/>
  <c r="C145" i="18"/>
  <c r="C143" i="18"/>
  <c r="C136" i="18"/>
  <c r="C134" i="18"/>
  <c r="C132" i="18"/>
  <c r="C170" i="18"/>
  <c r="C168" i="18"/>
  <c r="C166" i="18"/>
  <c r="C164" i="18"/>
  <c r="C162" i="18"/>
  <c r="C160" i="18"/>
  <c r="C158" i="18"/>
  <c r="C156" i="18"/>
  <c r="C154" i="18"/>
  <c r="C152" i="18"/>
  <c r="C150" i="18"/>
  <c r="C148" i="18"/>
  <c r="C146" i="18"/>
  <c r="C144" i="18"/>
  <c r="C142" i="18"/>
  <c r="C137" i="18"/>
  <c r="C135" i="18"/>
  <c r="C133" i="18"/>
  <c r="C131" i="18"/>
  <c r="C129" i="18"/>
  <c r="C127" i="18"/>
  <c r="C125" i="18"/>
  <c r="C123" i="18"/>
  <c r="C121" i="18"/>
  <c r="C119" i="18"/>
  <c r="C128" i="18"/>
  <c r="C124" i="18"/>
  <c r="C120" i="18"/>
  <c r="C113" i="18"/>
  <c r="C111" i="18"/>
  <c r="C109" i="18"/>
  <c r="C107" i="18"/>
  <c r="C105" i="18"/>
  <c r="C103" i="18"/>
  <c r="C101" i="18"/>
  <c r="C99" i="18"/>
  <c r="C94" i="18"/>
  <c r="C92" i="18"/>
  <c r="C90" i="18"/>
  <c r="C88" i="18"/>
  <c r="C86" i="18"/>
  <c r="C84" i="18"/>
  <c r="C130" i="18"/>
  <c r="C126" i="18"/>
  <c r="C122" i="18"/>
  <c r="C118" i="18"/>
  <c r="C112" i="18"/>
  <c r="C110" i="18"/>
  <c r="C108" i="18"/>
  <c r="C106" i="18"/>
  <c r="C104" i="18"/>
  <c r="C102" i="18"/>
  <c r="C100" i="18"/>
  <c r="C93" i="18"/>
  <c r="C91" i="18"/>
  <c r="C89" i="18"/>
  <c r="C87" i="18"/>
  <c r="C85" i="18"/>
  <c r="C83" i="18"/>
  <c r="C75" i="18"/>
  <c r="C73" i="18"/>
  <c r="C71" i="18"/>
  <c r="C69" i="18"/>
  <c r="C74" i="18"/>
  <c r="C70" i="18"/>
  <c r="C77" i="18"/>
  <c r="C63" i="18"/>
  <c r="C61" i="18"/>
  <c r="C59" i="18"/>
  <c r="C57" i="18"/>
  <c r="C52" i="18"/>
  <c r="C50" i="18"/>
  <c r="C48" i="18"/>
  <c r="C42" i="18"/>
  <c r="C40" i="18"/>
  <c r="C38" i="18"/>
  <c r="C33" i="18"/>
  <c r="C31" i="18"/>
  <c r="C24" i="18"/>
  <c r="C72" i="18"/>
  <c r="C76" i="18"/>
  <c r="C78" i="18"/>
  <c r="C64" i="18"/>
  <c r="C62" i="18"/>
  <c r="C60" i="18"/>
  <c r="C58" i="18"/>
  <c r="C51" i="18"/>
  <c r="C49" i="18"/>
  <c r="C47" i="18"/>
  <c r="C41" i="18"/>
  <c r="C39" i="18"/>
  <c r="C32" i="18"/>
  <c r="C30" i="18"/>
  <c r="C25" i="18"/>
  <c r="C23" i="18"/>
  <c r="D171" i="18"/>
  <c r="D169" i="18"/>
  <c r="D167" i="18"/>
  <c r="D165" i="18"/>
  <c r="D163" i="18"/>
  <c r="D161" i="18"/>
  <c r="D159" i="18"/>
  <c r="D157" i="18"/>
  <c r="D155" i="18"/>
  <c r="D153" i="18"/>
  <c r="D151" i="18"/>
  <c r="D149" i="18"/>
  <c r="D147" i="18"/>
  <c r="D145" i="18"/>
  <c r="D143" i="18"/>
  <c r="D170" i="18"/>
  <c r="D168" i="18"/>
  <c r="D166" i="18"/>
  <c r="D164" i="18"/>
  <c r="D162" i="18"/>
  <c r="D160" i="18"/>
  <c r="D158" i="18"/>
  <c r="D156" i="18"/>
  <c r="D154" i="18"/>
  <c r="D152" i="18"/>
  <c r="D150" i="18"/>
  <c r="D148" i="18"/>
  <c r="D146" i="18"/>
  <c r="D144" i="18"/>
  <c r="D142" i="18"/>
  <c r="D137" i="18"/>
  <c r="D135" i="18"/>
  <c r="D133" i="18"/>
  <c r="D131" i="18"/>
  <c r="D129" i="18"/>
  <c r="D127" i="18"/>
  <c r="D125" i="18"/>
  <c r="D123" i="18"/>
  <c r="D121" i="18"/>
  <c r="D119" i="18"/>
  <c r="D136" i="18"/>
  <c r="D132" i="18"/>
  <c r="D128" i="18"/>
  <c r="D124" i="18"/>
  <c r="D120" i="18"/>
  <c r="D112" i="18"/>
  <c r="D110" i="18"/>
  <c r="D108" i="18"/>
  <c r="D106" i="18"/>
  <c r="D104" i="18"/>
  <c r="D102" i="18"/>
  <c r="D100" i="18"/>
  <c r="D94" i="18"/>
  <c r="D92" i="18"/>
  <c r="D90" i="18"/>
  <c r="D88" i="18"/>
  <c r="D86" i="18"/>
  <c r="D84" i="18"/>
  <c r="D134" i="18"/>
  <c r="D130" i="18"/>
  <c r="D126" i="18"/>
  <c r="D122" i="18"/>
  <c r="D118" i="18"/>
  <c r="D113" i="18"/>
  <c r="D111" i="18"/>
  <c r="D109" i="18"/>
  <c r="D107" i="18"/>
  <c r="D105" i="18"/>
  <c r="D103" i="18"/>
  <c r="D101" i="18"/>
  <c r="D99" i="18"/>
  <c r="D93" i="18"/>
  <c r="D91" i="18"/>
  <c r="D89" i="18"/>
  <c r="D87" i="18"/>
  <c r="D85" i="18"/>
  <c r="D83" i="18"/>
  <c r="D78" i="18"/>
  <c r="D76" i="18"/>
  <c r="D74" i="18"/>
  <c r="D72" i="18"/>
  <c r="D70" i="18"/>
  <c r="D75" i="18"/>
  <c r="D71" i="18"/>
  <c r="D63" i="18"/>
  <c r="D61" i="18"/>
  <c r="D59" i="18"/>
  <c r="D57" i="18"/>
  <c r="D52" i="18"/>
  <c r="D50" i="18"/>
  <c r="D48" i="18"/>
  <c r="D41" i="18"/>
  <c r="D39" i="18"/>
  <c r="D33" i="18"/>
  <c r="D31" i="18"/>
  <c r="D25" i="18"/>
  <c r="D23" i="18"/>
  <c r="D77" i="18"/>
  <c r="D73" i="18"/>
  <c r="D69" i="18"/>
  <c r="D64" i="18"/>
  <c r="D62" i="18"/>
  <c r="D60" i="18"/>
  <c r="D58" i="18"/>
  <c r="D51" i="18"/>
  <c r="D49" i="18"/>
  <c r="D47" i="18"/>
  <c r="D42" i="18"/>
  <c r="D40" i="18"/>
  <c r="D38" i="18"/>
  <c r="D32" i="18"/>
  <c r="D30" i="18"/>
  <c r="D24" i="18"/>
  <c r="B171" i="18"/>
  <c r="B169" i="18"/>
  <c r="B167" i="18"/>
  <c r="B165" i="18"/>
  <c r="B163" i="18"/>
  <c r="B161" i="18"/>
  <c r="B159" i="18"/>
  <c r="B157" i="18"/>
  <c r="B155" i="18"/>
  <c r="B153" i="18"/>
  <c r="B143" i="18"/>
  <c r="B152" i="18"/>
  <c r="B149" i="18"/>
  <c r="B147" i="18"/>
  <c r="B145" i="18"/>
  <c r="B170" i="18"/>
  <c r="B168" i="18"/>
  <c r="B166" i="18"/>
  <c r="B164" i="18"/>
  <c r="B162" i="18"/>
  <c r="B160" i="18"/>
  <c r="B158" i="18"/>
  <c r="B156" i="18"/>
  <c r="B154" i="18"/>
  <c r="B151" i="18"/>
  <c r="B142" i="18"/>
  <c r="B150" i="18"/>
  <c r="B148" i="18"/>
  <c r="B146" i="18"/>
  <c r="B144" i="18"/>
  <c r="B136" i="18"/>
  <c r="B134" i="18"/>
  <c r="B132" i="18"/>
  <c r="B130" i="18"/>
  <c r="B128" i="18"/>
  <c r="B126" i="18"/>
  <c r="B124" i="18"/>
  <c r="B122" i="18"/>
  <c r="B120" i="18"/>
  <c r="B118" i="18"/>
  <c r="B113" i="18"/>
  <c r="B111" i="18"/>
  <c r="B109" i="18"/>
  <c r="B107" i="18"/>
  <c r="B105" i="18"/>
  <c r="B103" i="18"/>
  <c r="B101" i="18"/>
  <c r="B99" i="18"/>
  <c r="B94" i="18"/>
  <c r="B92" i="18"/>
  <c r="B90" i="18"/>
  <c r="B88" i="18"/>
  <c r="B86" i="18"/>
  <c r="B84" i="18"/>
  <c r="B137" i="18"/>
  <c r="B135" i="18"/>
  <c r="B133" i="18"/>
  <c r="B131" i="18"/>
  <c r="B129" i="18"/>
  <c r="B127" i="18"/>
  <c r="B125" i="18"/>
  <c r="B123" i="18"/>
  <c r="B121" i="18"/>
  <c r="B119" i="18"/>
  <c r="B112" i="18"/>
  <c r="B110" i="18"/>
  <c r="B108" i="18"/>
  <c r="B106" i="18"/>
  <c r="B104" i="18"/>
  <c r="B102" i="18"/>
  <c r="B100" i="18"/>
  <c r="B93" i="18"/>
  <c r="B91" i="18"/>
  <c r="B89" i="18"/>
  <c r="B87" i="18"/>
  <c r="B85" i="18"/>
  <c r="B83" i="18"/>
  <c r="B78" i="18"/>
  <c r="B76" i="18"/>
  <c r="B74" i="18"/>
  <c r="B72" i="18"/>
  <c r="B70" i="18"/>
  <c r="B63" i="18"/>
  <c r="B61" i="18"/>
  <c r="B59" i="18"/>
  <c r="B57" i="18"/>
  <c r="B52" i="18"/>
  <c r="B50" i="18"/>
  <c r="B48" i="18"/>
  <c r="B39" i="18"/>
  <c r="B41" i="18"/>
  <c r="B33" i="18"/>
  <c r="B31" i="18"/>
  <c r="B25" i="18"/>
  <c r="B23" i="18"/>
  <c r="B77" i="18"/>
  <c r="B75" i="18"/>
  <c r="B73" i="18"/>
  <c r="B71" i="18"/>
  <c r="B69" i="18"/>
  <c r="B64" i="18"/>
  <c r="B62" i="18"/>
  <c r="B60" i="18"/>
  <c r="B58" i="18"/>
  <c r="B51" i="18"/>
  <c r="B49" i="18"/>
  <c r="B47" i="18"/>
  <c r="B38" i="18"/>
  <c r="B40" i="18"/>
  <c r="B42" i="18"/>
  <c r="B32" i="18"/>
  <c r="B30" i="18"/>
  <c r="B24" i="18"/>
  <c r="G114" i="5"/>
  <c r="D18" i="18"/>
  <c r="D12" i="18"/>
  <c r="D13" i="18" s="1"/>
  <c r="D17" i="18"/>
  <c r="D8" i="18"/>
  <c r="B18" i="18"/>
  <c r="B12" i="18"/>
  <c r="B13" i="18" s="1"/>
  <c r="B17" i="18"/>
  <c r="B8" i="18"/>
  <c r="E18" i="18"/>
  <c r="E8" i="18"/>
  <c r="E17" i="18"/>
  <c r="E12" i="18"/>
  <c r="E13" i="18" s="1"/>
  <c r="C18" i="18"/>
  <c r="C8" i="18"/>
  <c r="C17" i="18"/>
  <c r="C12" i="18"/>
  <c r="C26" i="28"/>
  <c r="C19" i="28"/>
  <c r="C34" i="28"/>
  <c r="C43" i="28"/>
  <c r="C76" i="28"/>
  <c r="B34" i="28"/>
  <c r="B43" i="28"/>
  <c r="B76" i="28"/>
  <c r="B13" i="28"/>
  <c r="D13" i="28" s="1"/>
  <c r="B19" i="28"/>
  <c r="B26" i="28"/>
  <c r="B53" i="28"/>
  <c r="B64" i="28"/>
  <c r="C53" i="28"/>
  <c r="C64" i="28"/>
  <c r="C13" i="18"/>
  <c r="D70" i="17"/>
  <c r="C72" i="17"/>
  <c r="D69" i="17"/>
  <c r="D71" i="17"/>
  <c r="B71" i="17"/>
  <c r="B70" i="17"/>
  <c r="B69" i="17"/>
  <c r="B68" i="17"/>
  <c r="C74" i="17"/>
  <c r="C69" i="17"/>
  <c r="C75" i="17"/>
  <c r="C73" i="17"/>
  <c r="C70" i="17"/>
  <c r="C68" i="17"/>
  <c r="D13" i="17"/>
  <c r="E13" i="17" s="1"/>
  <c r="D75" i="17"/>
  <c r="B75" i="17"/>
  <c r="D74" i="17"/>
  <c r="B74" i="17"/>
  <c r="D73" i="17"/>
  <c r="B73" i="17"/>
  <c r="B72" i="17"/>
  <c r="C19" i="18" l="1"/>
  <c r="B19" i="18"/>
  <c r="D19" i="18"/>
  <c r="F19" i="18" s="1"/>
  <c r="D172" i="18"/>
  <c r="C65" i="18"/>
  <c r="D26" i="28"/>
  <c r="E114" i="18"/>
  <c r="D114" i="18"/>
  <c r="C114" i="18"/>
  <c r="C95" i="18"/>
  <c r="C172" i="18"/>
  <c r="E95" i="18"/>
  <c r="E172" i="18"/>
  <c r="B114" i="18"/>
  <c r="B138" i="18"/>
  <c r="B172" i="18"/>
  <c r="C138" i="18"/>
  <c r="E138" i="18"/>
  <c r="B95" i="18"/>
  <c r="F8" i="18"/>
  <c r="D138" i="18"/>
  <c r="D95" i="18"/>
  <c r="B26" i="17"/>
  <c r="D34" i="28"/>
  <c r="D19" i="28"/>
  <c r="D76" i="28"/>
  <c r="D43" i="28"/>
  <c r="D64" i="28"/>
  <c r="D53" i="28"/>
  <c r="E65" i="18"/>
  <c r="F13" i="18"/>
  <c r="C43" i="18"/>
  <c r="E26" i="18"/>
  <c r="E53" i="18"/>
  <c r="C34" i="18"/>
  <c r="C53" i="18"/>
  <c r="C79" i="18"/>
  <c r="E19" i="18"/>
  <c r="E34" i="18"/>
  <c r="E43" i="18"/>
  <c r="E79" i="18"/>
  <c r="C26" i="18"/>
  <c r="D26" i="18"/>
  <c r="D34" i="18"/>
  <c r="D26" i="17"/>
  <c r="D34" i="17"/>
  <c r="B43" i="17"/>
  <c r="D64" i="17"/>
  <c r="B53" i="17"/>
  <c r="B19" i="17"/>
  <c r="D19" i="17"/>
  <c r="D43" i="17"/>
  <c r="D53" i="17"/>
  <c r="D76" i="17"/>
  <c r="C34" i="17"/>
  <c r="B34" i="17"/>
  <c r="B64" i="17"/>
  <c r="C53" i="17"/>
  <c r="C19" i="17"/>
  <c r="C26" i="17"/>
  <c r="C43" i="17"/>
  <c r="C64" i="17"/>
  <c r="C76" i="17"/>
  <c r="B43" i="18"/>
  <c r="B34" i="18"/>
  <c r="D43" i="18"/>
  <c r="B65" i="18"/>
  <c r="B79" i="18"/>
  <c r="B53" i="18"/>
  <c r="B26" i="18"/>
  <c r="D65" i="18"/>
  <c r="D79" i="18"/>
  <c r="D53" i="18"/>
  <c r="B76" i="17"/>
  <c r="F172" i="18" l="1"/>
  <c r="F95" i="18"/>
  <c r="F114" i="18"/>
  <c r="F138" i="18"/>
  <c r="E64" i="17"/>
  <c r="E26" i="17"/>
  <c r="F26" i="18"/>
  <c r="F34" i="18"/>
  <c r="F79" i="18"/>
  <c r="E76" i="17"/>
  <c r="E43" i="17"/>
  <c r="E53" i="17"/>
  <c r="E34" i="17"/>
  <c r="E19" i="17"/>
  <c r="F53" i="18"/>
  <c r="F65" i="18"/>
  <c r="F43" i="18"/>
  <c r="B172" i="5" l="1"/>
  <c r="B79" i="5"/>
  <c r="B95" i="5"/>
  <c r="D19" i="5"/>
  <c r="B26" i="5"/>
  <c r="B19" i="5"/>
  <c r="C138" i="5" l="1"/>
  <c r="C172" i="5"/>
  <c r="D138" i="5"/>
  <c r="D172" i="5"/>
  <c r="F172" i="5"/>
  <c r="F138" i="5"/>
  <c r="E138" i="5"/>
  <c r="E172" i="5"/>
  <c r="F79" i="5"/>
  <c r="C79" i="5"/>
  <c r="E79" i="5"/>
  <c r="E95" i="5"/>
  <c r="D79" i="5"/>
  <c r="D95" i="5"/>
  <c r="F95" i="5"/>
  <c r="C95" i="5"/>
  <c r="F19" i="5"/>
  <c r="E19" i="5"/>
  <c r="E26" i="5"/>
  <c r="F26" i="5"/>
  <c r="F65" i="5"/>
  <c r="D34" i="5"/>
  <c r="F43" i="5"/>
  <c r="B53" i="5"/>
  <c r="B65" i="5"/>
  <c r="B34" i="5"/>
  <c r="F34" i="5"/>
  <c r="B43" i="5"/>
  <c r="D43" i="5"/>
  <c r="D53" i="5"/>
  <c r="F53" i="5"/>
  <c r="D65" i="5"/>
  <c r="D26" i="5"/>
  <c r="C26" i="5"/>
  <c r="C19" i="5"/>
  <c r="C34" i="5"/>
  <c r="C43" i="5"/>
  <c r="C53" i="5"/>
  <c r="C65" i="5"/>
  <c r="E34" i="5"/>
  <c r="E43" i="5"/>
  <c r="E53" i="5"/>
  <c r="E65" i="5"/>
  <c r="G172" i="5" l="1"/>
  <c r="G138" i="5"/>
  <c r="G79" i="5"/>
  <c r="G95" i="5"/>
  <c r="G34" i="5"/>
  <c r="G19" i="5"/>
  <c r="G53" i="5"/>
  <c r="G26" i="5"/>
  <c r="G65" i="5"/>
  <c r="G43" i="5"/>
  <c r="O17" i="30" l="1"/>
</calcChain>
</file>

<file path=xl/sharedStrings.xml><?xml version="1.0" encoding="utf-8"?>
<sst xmlns="http://schemas.openxmlformats.org/spreadsheetml/2006/main" count="2579" uniqueCount="731">
  <si>
    <t>1D</t>
  </si>
  <si>
    <t>2D</t>
  </si>
  <si>
    <t>3D</t>
  </si>
  <si>
    <t>4D</t>
  </si>
  <si>
    <t>5D</t>
  </si>
  <si>
    <t>1st</t>
  </si>
  <si>
    <t>2nd</t>
  </si>
  <si>
    <t>3rd</t>
  </si>
  <si>
    <t>4th</t>
  </si>
  <si>
    <t>5th</t>
  </si>
  <si>
    <t>6th</t>
  </si>
  <si>
    <t>Yes</t>
  </si>
  <si>
    <t>8th</t>
  </si>
  <si>
    <t>7th</t>
  </si>
  <si>
    <t>Totals</t>
  </si>
  <si>
    <t>Placings</t>
  </si>
  <si>
    <t>For 201 or more riders 8 places</t>
  </si>
  <si>
    <t>For 201-250 riders 6 places</t>
  </si>
  <si>
    <t>For 144-200 riders 5 places</t>
  </si>
  <si>
    <t>For 101-143 riders 4 places</t>
  </si>
  <si>
    <t>For 51-100 riders 3 places</t>
  </si>
  <si>
    <t>For 26-50 riders 2 places</t>
  </si>
  <si>
    <t>For 1-25 riders 1 place</t>
  </si>
  <si>
    <t>% Payback</t>
  </si>
  <si>
    <t>Added $</t>
  </si>
  <si>
    <t># Entries</t>
  </si>
  <si>
    <t>Entry Fee</t>
  </si>
  <si>
    <t>D Placing</t>
  </si>
  <si>
    <t>Total Payout</t>
  </si>
  <si>
    <t>$ From Entry</t>
  </si>
  <si>
    <t>Total $ Held</t>
  </si>
  <si>
    <t>For 121-200 riders 7 places</t>
  </si>
  <si>
    <t>For 91-120 riders 6 places</t>
  </si>
  <si>
    <t>For 61-90 riders 5 places</t>
  </si>
  <si>
    <t>For 31-60 riders 4 places</t>
  </si>
  <si>
    <t>For 16-30 riders 3 places</t>
  </si>
  <si>
    <t>For 11-15 riders 2 places</t>
  </si>
  <si>
    <t>For 1-10 riders 1 place</t>
  </si>
  <si>
    <t>11th</t>
  </si>
  <si>
    <t>10th</t>
  </si>
  <si>
    <t>9th</t>
  </si>
  <si>
    <t xml:space="preserve">  Total Payout</t>
  </si>
  <si>
    <t>Horse Name</t>
  </si>
  <si>
    <t>Rider Name</t>
  </si>
  <si>
    <t>4D Payout BBR</t>
  </si>
  <si>
    <t>5D Payout BBR</t>
  </si>
  <si>
    <t>3D Payout</t>
  </si>
  <si>
    <t>For 1-16 riders 1 place</t>
  </si>
  <si>
    <t>For 17-33 riders 2 places</t>
  </si>
  <si>
    <t>For 34-66 riders 3 places</t>
  </si>
  <si>
    <t>For 97-95 riders 4 places</t>
  </si>
  <si>
    <t>For 96-133 riders 5 places</t>
  </si>
  <si>
    <t>For 134-166 riders 6 places</t>
  </si>
  <si>
    <t>For 167-222 riders 8 places</t>
  </si>
  <si>
    <t>For 223-333 riders 10 places</t>
  </si>
  <si>
    <t>For 251-333 riders 8 places</t>
  </si>
  <si>
    <t>For 334-500 riders 10 places</t>
  </si>
  <si>
    <t>12th</t>
  </si>
  <si>
    <t>For 501-666 riders 12 places</t>
  </si>
  <si>
    <t>For 667-1000 riders 15 places</t>
  </si>
  <si>
    <t>13th</t>
  </si>
  <si>
    <t>14th</t>
  </si>
  <si>
    <t>15th</t>
  </si>
  <si>
    <t>For 1001-1500 riders 20 places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</si>
  <si>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</si>
  <si>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</si>
  <si>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</si>
  <si>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</si>
  <si>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</si>
  <si>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</si>
  <si>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</si>
  <si>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</si>
  <si>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</si>
  <si>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</si>
  <si>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</si>
  <si>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</si>
  <si>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</si>
  <si>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</si>
  <si>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</si>
  <si>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For 334-500 riders 12 places</t>
  </si>
  <si>
    <t>For 501-750 riders 15 places</t>
  </si>
  <si>
    <t>For 751-1200 riders 20 places</t>
  </si>
  <si>
    <t>For 1201 or More riders 30 places</t>
  </si>
  <si>
    <t>For 1-7 riders 1 place</t>
  </si>
  <si>
    <t>For 8-11 riders 2 places</t>
  </si>
  <si>
    <t>For 12-15 riders 3 places</t>
  </si>
  <si>
    <t>For 16-19 riders 4 places</t>
  </si>
  <si>
    <t>For 20-23 riders 5 places</t>
  </si>
  <si>
    <t>For 24-27 riders 6 places</t>
  </si>
  <si>
    <t>For 28-31 riders 7 places</t>
  </si>
  <si>
    <t>For 32 or more riders 8 places</t>
  </si>
  <si>
    <t>% in each D</t>
  </si>
  <si>
    <t>Total % =</t>
  </si>
  <si>
    <t>è</t>
  </si>
  <si>
    <t>For 1501 or More riders 30 places</t>
  </si>
  <si>
    <t>Total % Payout</t>
  </si>
  <si>
    <t>BBR</t>
  </si>
  <si>
    <t>Split</t>
  </si>
  <si>
    <t># Ran</t>
  </si>
  <si>
    <t># Left</t>
  </si>
  <si>
    <t>Final Time</t>
  </si>
  <si>
    <t>BFA 2D Payout</t>
  </si>
  <si>
    <t>Each Go</t>
  </si>
  <si>
    <t>$5,000-7,500 Pays 5 Places         4 to 1D 1 to 2D</t>
  </si>
  <si>
    <t>$7,501 - 10,000 Pays 6 Places        4 to 1D,  2 to 2D</t>
  </si>
  <si>
    <t xml:space="preserve">   $10,001 - $15,000 Payes 8 Places        5 to 1D, 3 to 2D</t>
  </si>
  <si>
    <t>X</t>
  </si>
  <si>
    <t># Entered</t>
  </si>
  <si>
    <t>Age Inct.</t>
  </si>
  <si>
    <t>Draw</t>
  </si>
  <si>
    <t>Time</t>
  </si>
  <si>
    <t>Der</t>
  </si>
  <si>
    <t>SCR</t>
  </si>
  <si>
    <t>Pen</t>
  </si>
  <si>
    <t>BP</t>
  </si>
  <si>
    <t>Placing</t>
  </si>
  <si>
    <t>Money Earned</t>
  </si>
  <si>
    <t>$25,001 - $35,000 Payes 12 Places          8 to 1D, 4 to 2D</t>
  </si>
  <si>
    <t>$15,001 - $25,000 Payes 11 Places        7 to 1D, 4 to 2D</t>
  </si>
  <si>
    <t>S</t>
  </si>
  <si>
    <t>P</t>
  </si>
  <si>
    <t>Y</t>
  </si>
  <si>
    <t>A</t>
  </si>
  <si>
    <t>2D Payout</t>
  </si>
  <si>
    <t>Futurity</t>
  </si>
  <si>
    <t>R/O</t>
  </si>
  <si>
    <t>c/o</t>
  </si>
  <si>
    <t>FUT</t>
  </si>
  <si>
    <t>DER</t>
  </si>
  <si>
    <t>Age Inc</t>
  </si>
  <si>
    <t>HS</t>
  </si>
  <si>
    <t>Mighty Corona 12.21.19 $2000 Open</t>
  </si>
  <si>
    <t>Member</t>
  </si>
  <si>
    <t>Maggie Pytlik</t>
  </si>
  <si>
    <t>Karma</t>
  </si>
  <si>
    <t>Shantell Hayes</t>
  </si>
  <si>
    <t>Perk Up And Dash</t>
  </si>
  <si>
    <t>VF Runawaylocomotive</t>
  </si>
  <si>
    <t>Friday</t>
  </si>
  <si>
    <t>Kelsey Howard</t>
  </si>
  <si>
    <t>Allazoom</t>
  </si>
  <si>
    <t>BB Sheza Filaree</t>
  </si>
  <si>
    <t>Triple Gold Time</t>
  </si>
  <si>
    <t>Midnight DJ</t>
  </si>
  <si>
    <t>Kerrie Cannon</t>
  </si>
  <si>
    <t>Patch</t>
  </si>
  <si>
    <t>Whitney Fisher</t>
  </si>
  <si>
    <t>BB French N Easy</t>
  </si>
  <si>
    <t>Daryll Kessler</t>
  </si>
  <si>
    <t>Shes So Slick</t>
  </si>
  <si>
    <t>Irish Firewater</t>
  </si>
  <si>
    <t>Billie Ann Harmon</t>
  </si>
  <si>
    <t>Me Flingin Diamonds</t>
  </si>
  <si>
    <t>Bug On Firewater</t>
  </si>
  <si>
    <t>Tiffany Durham</t>
  </si>
  <si>
    <t>Colones Kerosene</t>
  </si>
  <si>
    <t>Joaks Rolling Smoke</t>
  </si>
  <si>
    <t>Spect Snow</t>
  </si>
  <si>
    <t>Dashin Luke Perry</t>
  </si>
  <si>
    <t>Cindy Sipe</t>
  </si>
  <si>
    <t>DDD Chargingupthejet</t>
  </si>
  <si>
    <t>DDD First Down Penny</t>
  </si>
  <si>
    <t>Aspen Adams</t>
  </si>
  <si>
    <t>DDD Lil Peppy Stitch</t>
  </si>
  <si>
    <t>Credit The Gin</t>
  </si>
  <si>
    <t>Jesse Budd</t>
  </si>
  <si>
    <t>Flicker Nic</t>
  </si>
  <si>
    <t>Wendy Weems</t>
  </si>
  <si>
    <t>Brick</t>
  </si>
  <si>
    <t>Goin Slow</t>
  </si>
  <si>
    <t>LJ LaRue</t>
  </si>
  <si>
    <t>Flash Gordon</t>
  </si>
  <si>
    <t>Jana Perry</t>
  </si>
  <si>
    <t>MP Get Ther Money</t>
  </si>
  <si>
    <t>Kim Eisen</t>
  </si>
  <si>
    <t>Dollar</t>
  </si>
  <si>
    <t>Blake Myers</t>
  </si>
  <si>
    <t>Shawne Wampum</t>
  </si>
  <si>
    <t>Kelly Bruner</t>
  </si>
  <si>
    <t>LLP Shadrach</t>
  </si>
  <si>
    <t>Tuffernell</t>
  </si>
  <si>
    <t>Misty Peek</t>
  </si>
  <si>
    <t>Amos</t>
  </si>
  <si>
    <t>SheaLynn McConnell</t>
  </si>
  <si>
    <t>Louie Bug</t>
  </si>
  <si>
    <t>Sherrel Burgess</t>
  </si>
  <si>
    <t>Boomer T Fellers</t>
  </si>
  <si>
    <t>Poptart</t>
  </si>
  <si>
    <t>Shannon Black</t>
  </si>
  <si>
    <t>TS Jets Blazin Lena</t>
  </si>
  <si>
    <t>Cierra Chapman</t>
  </si>
  <si>
    <t>Sun Melted Butter</t>
  </si>
  <si>
    <t>Wood B A Babe</t>
  </si>
  <si>
    <t>Lil Blushing Blonde</t>
  </si>
  <si>
    <t>Sun In Fun</t>
  </si>
  <si>
    <t>Sara Redden</t>
  </si>
  <si>
    <t>Pedro</t>
  </si>
  <si>
    <t>Ocho</t>
  </si>
  <si>
    <t>Wendy Suhn</t>
  </si>
  <si>
    <t>Hes Just A Fling</t>
  </si>
  <si>
    <t>HLH Streain A Fling</t>
  </si>
  <si>
    <t>She B Astreakin</t>
  </si>
  <si>
    <t>Deann Morgan</t>
  </si>
  <si>
    <t>Colour Me Fast</t>
  </si>
  <si>
    <t>Kristen Hendewerk</t>
  </si>
  <si>
    <t>Tennessee Fuel</t>
  </si>
  <si>
    <t>Jolie Smith</t>
  </si>
  <si>
    <t>Docs Lil Leo</t>
  </si>
  <si>
    <t>Kristi Smith</t>
  </si>
  <si>
    <t>Frenchmans Playgun</t>
  </si>
  <si>
    <t>ELS Dynaflow Hooter</t>
  </si>
  <si>
    <t>Tristen Spivey</t>
  </si>
  <si>
    <t>Peppys Hot Spice</t>
  </si>
  <si>
    <t>WR Perfect Cut</t>
  </si>
  <si>
    <t>Tallaney Nilson</t>
  </si>
  <si>
    <t>HighClassAquilla</t>
  </si>
  <si>
    <t>Colt Tew</t>
  </si>
  <si>
    <t>Annie</t>
  </si>
  <si>
    <t>Swag</t>
  </si>
  <si>
    <t>Roxie Tew</t>
  </si>
  <si>
    <t>Breeze</t>
  </si>
  <si>
    <t>Davie King</t>
  </si>
  <si>
    <t>Kristine DeBerg</t>
  </si>
  <si>
    <t>Bunchafirewater</t>
  </si>
  <si>
    <t>Sara Jo Lamb</t>
  </si>
  <si>
    <t>Takin On A Goldmine</t>
  </si>
  <si>
    <t>Lisa Lucia</t>
  </si>
  <si>
    <t>Sticks Chic</t>
  </si>
  <si>
    <t>Just Got Caught</t>
  </si>
  <si>
    <t>Dee Dee Jordan</t>
  </si>
  <si>
    <t>Lil Yella Draw</t>
  </si>
  <si>
    <t>Flame Flinging Rebel</t>
  </si>
  <si>
    <t>Josianne St-Cyr</t>
  </si>
  <si>
    <t>Streaker</t>
  </si>
  <si>
    <t>Spyder</t>
  </si>
  <si>
    <t>Emilie Veillette</t>
  </si>
  <si>
    <t>SV Burnin Wonder</t>
  </si>
  <si>
    <t>Jacque Woolman</t>
  </si>
  <si>
    <t>Bar B Arabella Bug</t>
  </si>
  <si>
    <t>Annabelle Alexander</t>
  </si>
  <si>
    <t>Breelyn Black</t>
  </si>
  <si>
    <t>phoenix</t>
  </si>
  <si>
    <t>Tiany Schuster</t>
  </si>
  <si>
    <t>Showmance</t>
  </si>
  <si>
    <t>Micguyver</t>
  </si>
  <si>
    <t>Angels Fury</t>
  </si>
  <si>
    <t>Version Six</t>
  </si>
  <si>
    <t>Lisa Thornton</t>
  </si>
  <si>
    <t>LT The Lucky One</t>
  </si>
  <si>
    <t>Trixxi</t>
  </si>
  <si>
    <t>Straight Toasted</t>
  </si>
  <si>
    <t>Katie Weaver</t>
  </si>
  <si>
    <t>La Epica</t>
  </si>
  <si>
    <t>Ashley Schaffer</t>
  </si>
  <si>
    <t>Famous Party Guy</t>
  </si>
  <si>
    <t>x</t>
  </si>
  <si>
    <t>Boonsstreakincolours</t>
  </si>
  <si>
    <t>French Streakin Slew</t>
  </si>
  <si>
    <t>Positivelty Smooth</t>
  </si>
  <si>
    <t>Bailey Steakinchick</t>
  </si>
  <si>
    <t>Guys Got Fuel</t>
  </si>
  <si>
    <t>Jacquelyn Jones</t>
  </si>
  <si>
    <t>Kate</t>
  </si>
  <si>
    <t>Jenna Napier</t>
  </si>
  <si>
    <t>Frenchmans Dually</t>
  </si>
  <si>
    <t>Freeky La Jolla</t>
  </si>
  <si>
    <t>Connie Randolph</t>
  </si>
  <si>
    <t>Hot Rod Kitty Catt</t>
  </si>
  <si>
    <t>Kalie Cook</t>
  </si>
  <si>
    <t>Zanzibar Hawk</t>
  </si>
  <si>
    <t>Blair Scherr</t>
  </si>
  <si>
    <t>Cash Naturally</t>
  </si>
  <si>
    <t>Randi Knudson</t>
  </si>
  <si>
    <t>ShakenBake By Stoli</t>
  </si>
  <si>
    <t>Hadley Durfey</t>
  </si>
  <si>
    <t>Brilliant Faith</t>
  </si>
  <si>
    <t>Delightful Brownies</t>
  </si>
  <si>
    <t>Karen Manning</t>
  </si>
  <si>
    <t>Shut The Train Door</t>
  </si>
  <si>
    <t>Kim Otwell</t>
  </si>
  <si>
    <t>Boot Justalena</t>
  </si>
  <si>
    <t>Mountain Mover</t>
  </si>
  <si>
    <t>Andrea Busby</t>
  </si>
  <si>
    <t>Guys Girl Power</t>
  </si>
  <si>
    <t>Famous Hertbreaker</t>
  </si>
  <si>
    <t>Jets Heart N Soul</t>
  </si>
  <si>
    <t>Kendall Jordan</t>
  </si>
  <si>
    <t>Guns On Fire</t>
  </si>
  <si>
    <t>Sadie Weldon</t>
  </si>
  <si>
    <t>WB Runaway Pumpkin</t>
  </si>
  <si>
    <t>Boots Classy Perks</t>
  </si>
  <si>
    <t>Rachel Primm</t>
  </si>
  <si>
    <t>Dashin Julene</t>
  </si>
  <si>
    <t>Guys Amberetto</t>
  </si>
  <si>
    <t>Janet Shelley</t>
  </si>
  <si>
    <t>Chula Shea</t>
  </si>
  <si>
    <t>Addison Loring</t>
  </si>
  <si>
    <t>Karen Shelley</t>
  </si>
  <si>
    <t>Judi Veeder</t>
  </si>
  <si>
    <t>GL Tuff</t>
  </si>
  <si>
    <t>Flynig Bar bailey</t>
  </si>
  <si>
    <t>Liz Nichols</t>
  </si>
  <si>
    <t>EMW Ready Ruffian</t>
  </si>
  <si>
    <t>Terri Stitle</t>
  </si>
  <si>
    <t>Rapido Rose</t>
  </si>
  <si>
    <t>Terry Vogel</t>
  </si>
  <si>
    <t>Imablueydblondbitz</t>
  </si>
  <si>
    <t>Lee Vogel</t>
  </si>
  <si>
    <t>BBBoogyingfrenchman</t>
  </si>
  <si>
    <t>Amy Ferguson</t>
  </si>
  <si>
    <t>Last Dollar Gal</t>
  </si>
  <si>
    <t>Firen Ginger bar</t>
  </si>
  <si>
    <t>Jeffrey Duncan</t>
  </si>
  <si>
    <t>Bold Me Max</t>
  </si>
  <si>
    <t>Brooke Sully</t>
  </si>
  <si>
    <t>EZ Shake Em</t>
  </si>
  <si>
    <t>Pattie Mackie</t>
  </si>
  <si>
    <t>Flitter Fuel Lad</t>
  </si>
  <si>
    <t>Frosty Six Moons</t>
  </si>
  <si>
    <t>Dunnits Genuine 007</t>
  </si>
  <si>
    <t>Karissa Dewbre</t>
  </si>
  <si>
    <t>Bugz U</t>
  </si>
  <si>
    <t>Jessica McBain</t>
  </si>
  <si>
    <t>Ruumble Gun</t>
  </si>
  <si>
    <t>Callie Jo Surles</t>
  </si>
  <si>
    <t>Frenchieslightoncash</t>
  </si>
  <si>
    <t>Kylee Schribner</t>
  </si>
  <si>
    <t>Firewater Cartel</t>
  </si>
  <si>
    <t>Sister</t>
  </si>
  <si>
    <t>Sally Preston</t>
  </si>
  <si>
    <t>Cee U Later Gator</t>
  </si>
  <si>
    <t>Sherri Barnes</t>
  </si>
  <si>
    <t>Famous Little Jet</t>
  </si>
  <si>
    <t>Mikayla Cearley</t>
  </si>
  <si>
    <t>TF Peppysmokensavage</t>
  </si>
  <si>
    <t>Casey Hammons</t>
  </si>
  <si>
    <t>BH Trip Ta Fame</t>
  </si>
  <si>
    <t>Martha Jordan</t>
  </si>
  <si>
    <t>JL Fourtafame</t>
  </si>
  <si>
    <t>Karissa Jones</t>
  </si>
  <si>
    <t>Anita Lot Of Cash</t>
  </si>
  <si>
    <t>Janee' Ornelas</t>
  </si>
  <si>
    <t>Lisa McElroy</t>
  </si>
  <si>
    <t>Wind Fury</t>
  </si>
  <si>
    <t>Presleigh Akers</t>
  </si>
  <si>
    <t>Short Nitalena</t>
  </si>
  <si>
    <t>Holy Heart O Texas</t>
  </si>
  <si>
    <t>LeAnn Wills</t>
  </si>
  <si>
    <t>Yahoo Too</t>
  </si>
  <si>
    <t>Anna Baum</t>
  </si>
  <si>
    <t>Shake Em Bueno</t>
  </si>
  <si>
    <t>Trina Murray</t>
  </si>
  <si>
    <t>Fuel For Dash</t>
  </si>
  <si>
    <t>Nisa Berry</t>
  </si>
  <si>
    <t>VF Look Im Back</t>
  </si>
  <si>
    <t>Code Name Fame</t>
  </si>
  <si>
    <t>Media On Firewater</t>
  </si>
  <si>
    <t>No Effort Makin Cash</t>
  </si>
  <si>
    <t>Racing For Perks</t>
  </si>
  <si>
    <t>Tasha Welsh</t>
  </si>
  <si>
    <t>H3</t>
  </si>
  <si>
    <t>Jessie Kate Cole</t>
  </si>
  <si>
    <t>Rey Jay Bar Azucar</t>
  </si>
  <si>
    <t>Elyse Busby</t>
  </si>
  <si>
    <t>Knflingingbutterscotch</t>
  </si>
  <si>
    <t>Christi Durfey</t>
  </si>
  <si>
    <t>Jess Blazin Otoe</t>
  </si>
  <si>
    <t>Banking Ta Fame</t>
  </si>
  <si>
    <t>Scamper Cole</t>
  </si>
  <si>
    <t>Hez Our Big Secret</t>
  </si>
  <si>
    <t>VF Eddie Flashed Me</t>
  </si>
  <si>
    <t>Streakn Bully</t>
  </si>
  <si>
    <t>Elvis</t>
  </si>
  <si>
    <t>Kit Miller</t>
  </si>
  <si>
    <t>Leans Rockn New Time</t>
  </si>
  <si>
    <t>Gretchen Goedecken</t>
  </si>
  <si>
    <t>Fine Whatever</t>
  </si>
  <si>
    <t>Spots In My Dreams</t>
  </si>
  <si>
    <t>Pretty Bay Pony</t>
  </si>
  <si>
    <t>Rylee Hardin</t>
  </si>
  <si>
    <t>Jesssuperfly</t>
  </si>
  <si>
    <t>WhisperCowgirl</t>
  </si>
  <si>
    <t>SAVelvets Dual Pep</t>
  </si>
  <si>
    <t>Kara Large</t>
  </si>
  <si>
    <t>Credit To Fiesta</t>
  </si>
  <si>
    <t>RSL FirstRoyalEddie</t>
  </si>
  <si>
    <t>Chic</t>
  </si>
  <si>
    <t>Debbie Richardson</t>
  </si>
  <si>
    <t>Shakeemup Again</t>
  </si>
  <si>
    <t>VF Going Big Time</t>
  </si>
  <si>
    <t>Call Me Misty May</t>
  </si>
  <si>
    <t>Jane Fambro</t>
  </si>
  <si>
    <t>My Guy Can Fly</t>
  </si>
  <si>
    <t>Willows French Girl</t>
  </si>
  <si>
    <t>Crusher Long Legs</t>
  </si>
  <si>
    <t>Lessa Wahlenmaier</t>
  </si>
  <si>
    <t>DDD Citisun Lynx</t>
  </si>
  <si>
    <t>Hoku Pele Bluegrass</t>
  </si>
  <si>
    <t>Lisa Wernli</t>
  </si>
  <si>
    <t>Proudtobefrench</t>
  </si>
  <si>
    <t>Flashs Fine Effort</t>
  </si>
  <si>
    <t>Babe On The Run</t>
  </si>
  <si>
    <t>Nicki Zimmerman</t>
  </si>
  <si>
    <t>Prime Gold</t>
  </si>
  <si>
    <t>StreakinN Famous</t>
  </si>
  <si>
    <t>Talented Charmer</t>
  </si>
  <si>
    <t>Bugg Beeler</t>
  </si>
  <si>
    <t>JKL Letterflyreba</t>
  </si>
  <si>
    <t>Kelli Acreman</t>
  </si>
  <si>
    <t>DK Buggin On Fame</t>
  </si>
  <si>
    <t>Star War Fabio</t>
  </si>
  <si>
    <t>Jolene Jones</t>
  </si>
  <si>
    <t>Peppys Streakof Fame</t>
  </si>
  <si>
    <t>Streakin Louie</t>
  </si>
  <si>
    <t>Lexi Doud</t>
  </si>
  <si>
    <t>Dashinginmywranglers</t>
  </si>
  <si>
    <t>Fly Lika G Six</t>
  </si>
  <si>
    <t>Becky Dillard</t>
  </si>
  <si>
    <t>Wow Shes Hot</t>
  </si>
  <si>
    <t>Shesa Hot Loop</t>
  </si>
  <si>
    <t>Nikki Cain</t>
  </si>
  <si>
    <t>Smooth Finances</t>
  </si>
  <si>
    <t>Compromised Perks</t>
  </si>
  <si>
    <t>Jessica Patanella</t>
  </si>
  <si>
    <t>Ann Get Your Gun</t>
  </si>
  <si>
    <t>Easy Ole Pistol</t>
  </si>
  <si>
    <t>Hannah Hertel</t>
  </si>
  <si>
    <t>Egos Moving Effort</t>
  </si>
  <si>
    <t>Zeus</t>
  </si>
  <si>
    <t>Wood Bea French Girl</t>
  </si>
  <si>
    <t>Takin On A Storm</t>
  </si>
  <si>
    <t>Kathy Vazquez</t>
  </si>
  <si>
    <t>Sail On Ta Fame</t>
  </si>
  <si>
    <t>Cool Ta Fame</t>
  </si>
  <si>
    <t>Shelby Janssen</t>
  </si>
  <si>
    <t>Shes A Man Eater</t>
  </si>
  <si>
    <t>Famous Amous</t>
  </si>
  <si>
    <t>Molly Childers</t>
  </si>
  <si>
    <t>Dash Ta Special</t>
  </si>
  <si>
    <t>Just My Choice</t>
  </si>
  <si>
    <t>Lindsey Stevens</t>
  </si>
  <si>
    <t>JM I Got Faith</t>
  </si>
  <si>
    <t>Wadafire</t>
  </si>
  <si>
    <t>Brittany Mayfield</t>
  </si>
  <si>
    <t>Crystal Got Class</t>
  </si>
  <si>
    <t>Jewels Inmy ROlex</t>
  </si>
  <si>
    <t>Steely Steiner</t>
  </si>
  <si>
    <t>Teena Turner</t>
  </si>
  <si>
    <t>Susan Agnew</t>
  </si>
  <si>
    <t>Jet N Ta Fame</t>
  </si>
  <si>
    <t>Splash Da Firewater</t>
  </si>
  <si>
    <t>Bill Barber</t>
  </si>
  <si>
    <t>CruzN Ona Jet</t>
  </si>
  <si>
    <t>MR JB Chasin Roses</t>
  </si>
  <si>
    <t>Deanna DeKay</t>
  </si>
  <si>
    <t>Pepto In the Mist</t>
  </si>
  <si>
    <t>Stacey Gates</t>
  </si>
  <si>
    <t>PH Firewaters Payday</t>
  </si>
  <si>
    <t>Bobbie Grann</t>
  </si>
  <si>
    <t>Kevin Davis</t>
  </si>
  <si>
    <t>Gibbs</t>
  </si>
  <si>
    <t>Kylee Cook</t>
  </si>
  <si>
    <t>Executing The Cause</t>
  </si>
  <si>
    <t>Megan Mack</t>
  </si>
  <si>
    <t>Chic Pleez Shine</t>
  </si>
  <si>
    <t>Lacey Edgmon</t>
  </si>
  <si>
    <t>RC Miss Blue Cowan</t>
  </si>
  <si>
    <t>Kayli Morris</t>
  </si>
  <si>
    <t>Fortune In Fuel</t>
  </si>
  <si>
    <t>Lisa Jo Velliquette</t>
  </si>
  <si>
    <t>Namgis D 44</t>
  </si>
  <si>
    <t>Marie Anderson</t>
  </si>
  <si>
    <t>Hickory Suntan Marks</t>
  </si>
  <si>
    <t>Jamie Wilson</t>
  </si>
  <si>
    <t>Check Your Bet</t>
  </si>
  <si>
    <t>Stormi Branch</t>
  </si>
  <si>
    <t>Demon</t>
  </si>
  <si>
    <t>BJ Parham</t>
  </si>
  <si>
    <t>Missy</t>
  </si>
  <si>
    <t>Patty Ralls</t>
  </si>
  <si>
    <t>Diamondz And Gold</t>
  </si>
  <si>
    <t>Jackie hartt</t>
  </si>
  <si>
    <t>VF Blazin Hotpants</t>
  </si>
  <si>
    <t>Simone Elmore</t>
  </si>
  <si>
    <t>Badger A Conchadrift</t>
  </si>
  <si>
    <t>Jessie Domann</t>
  </si>
  <si>
    <t>Ima Perry N Famous</t>
  </si>
  <si>
    <t>Tyesha Carroll</t>
  </si>
  <si>
    <t>Watch My Fame</t>
  </si>
  <si>
    <t>Mindy Holloway</t>
  </si>
  <si>
    <t>First Rappin Judge</t>
  </si>
  <si>
    <t>Shawn Fields</t>
  </si>
  <si>
    <t>Neat Little Lena</t>
  </si>
  <si>
    <t>Ashley Crow</t>
  </si>
  <si>
    <t>Willie B Firewater</t>
  </si>
  <si>
    <t>Hillbilly Bombshell</t>
  </si>
  <si>
    <t>Jamie Steiner</t>
  </si>
  <si>
    <t>Hittin Fame</t>
  </si>
  <si>
    <t>Jo Kirby</t>
  </si>
  <si>
    <t>Heavenly Joak</t>
  </si>
  <si>
    <t>Aubrey Hollifield</t>
  </si>
  <si>
    <t>Blaze</t>
  </si>
  <si>
    <t>Jody Cousins</t>
  </si>
  <si>
    <t>Abaileysflashlight</t>
  </si>
  <si>
    <t>Riley Fountain</t>
  </si>
  <si>
    <t>Royal Dame Ta Fame</t>
  </si>
  <si>
    <t>DMO Dashin North</t>
  </si>
  <si>
    <t>Sun Zip Dasher</t>
  </si>
  <si>
    <t>Ernesto Valdez</t>
  </si>
  <si>
    <t>Cassidy Champlin</t>
  </si>
  <si>
    <t>Sr Epic Wildcatter</t>
  </si>
  <si>
    <t>Epic Dasher</t>
  </si>
  <si>
    <t>Shaken Up Guys</t>
  </si>
  <si>
    <t>Andres Dirt Eater</t>
  </si>
  <si>
    <t>Cheyenne Wimberly</t>
  </si>
  <si>
    <t>Royal Blue Flame</t>
  </si>
  <si>
    <t>Junipers Sweet Down</t>
  </si>
  <si>
    <t>Lylan Corey</t>
  </si>
  <si>
    <t>Shesa Fancy Cat</t>
  </si>
  <si>
    <t>Micah Wallace</t>
  </si>
  <si>
    <t>Pockets</t>
  </si>
  <si>
    <t>Little Miss Honkytonk</t>
  </si>
  <si>
    <t>Guys Yellow Rose</t>
  </si>
  <si>
    <t>Alex Daigle</t>
  </si>
  <si>
    <t>Quick Money Star</t>
  </si>
  <si>
    <t>Cooper Peak</t>
  </si>
  <si>
    <t>Irish</t>
  </si>
  <si>
    <t>Rosie Bradley</t>
  </si>
  <si>
    <t>Gunner</t>
  </si>
  <si>
    <t>Walter Wolf</t>
  </si>
  <si>
    <t>RR</t>
  </si>
  <si>
    <t>Lorenzo</t>
  </si>
  <si>
    <t>Jessie</t>
  </si>
  <si>
    <t>Alvin</t>
  </si>
  <si>
    <t>Brian Ramirez</t>
  </si>
  <si>
    <t>Cindy Stone</t>
  </si>
  <si>
    <t>Super Sonic Corona</t>
  </si>
  <si>
    <t>Mandy Smith</t>
  </si>
  <si>
    <t>Twister</t>
  </si>
  <si>
    <t>Adley Hardin</t>
  </si>
  <si>
    <t>Maggie</t>
  </si>
  <si>
    <t>Darby Fox</t>
  </si>
  <si>
    <t>Nicole Bronson</t>
  </si>
  <si>
    <t>Reata</t>
  </si>
  <si>
    <t>Return A Fortune</t>
  </si>
  <si>
    <t>Timberly Erickson</t>
  </si>
  <si>
    <t>Mines Fast</t>
  </si>
  <si>
    <t>Boogie Barnes</t>
  </si>
  <si>
    <t>nt</t>
  </si>
  <si>
    <t>Peyton Stepanoff</t>
  </si>
  <si>
    <t>BND Unapalogetic</t>
  </si>
  <si>
    <t>Natalie Covington</t>
  </si>
  <si>
    <t>Corona N Lime</t>
  </si>
  <si>
    <t>Stormy</t>
  </si>
  <si>
    <t>Akara</t>
  </si>
  <si>
    <t>Jeff Duncan</t>
  </si>
  <si>
    <t>Toast to Deanor</t>
  </si>
  <si>
    <t>Benjamin Beall</t>
  </si>
  <si>
    <t>Robin Schmidt</t>
  </si>
  <si>
    <t>Cash Is Pretty Mama</t>
  </si>
  <si>
    <t>Amber Gruss</t>
  </si>
  <si>
    <t>Sweetpea</t>
  </si>
  <si>
    <t>Dashing Romeo</t>
  </si>
  <si>
    <t>Emily Streng</t>
  </si>
  <si>
    <t>River Seeker</t>
  </si>
  <si>
    <t>Apache</t>
  </si>
  <si>
    <t>Helen Nowosad</t>
  </si>
  <si>
    <t>Raise The Gold Bar</t>
  </si>
  <si>
    <t>Sweet Timber Nickers</t>
  </si>
  <si>
    <t>Jaden Nowosad</t>
  </si>
  <si>
    <t>Nicks Famous Deal</t>
  </si>
  <si>
    <t>Riley Cook</t>
  </si>
  <si>
    <t>Crown Royal Morning</t>
  </si>
  <si>
    <t>Waylon James</t>
  </si>
  <si>
    <t>Reece Cook</t>
  </si>
  <si>
    <t>Bar Tee Peanut</t>
  </si>
  <si>
    <t>Raylee Cook</t>
  </si>
  <si>
    <t>Frosted In Dreams</t>
  </si>
  <si>
    <t>nt16.882</t>
  </si>
  <si>
    <t>nt16.302</t>
  </si>
  <si>
    <t>nt16.493</t>
  </si>
  <si>
    <t>nt16.811</t>
  </si>
  <si>
    <t>nt16.420</t>
  </si>
  <si>
    <t>nt16.143</t>
  </si>
  <si>
    <t>broken</t>
  </si>
  <si>
    <t>nt17.273</t>
  </si>
  <si>
    <t>nt16.465</t>
  </si>
  <si>
    <t>nt16.375</t>
  </si>
  <si>
    <t>nt16.824</t>
  </si>
  <si>
    <t>nt16.736</t>
  </si>
  <si>
    <t>nt16.674</t>
  </si>
  <si>
    <t>nt17.458</t>
  </si>
  <si>
    <t>ConfederateFirinMoon</t>
  </si>
  <si>
    <t>Jamie Cramblit</t>
  </si>
  <si>
    <t>Pipers Magic</t>
  </si>
  <si>
    <t>nt16.965</t>
  </si>
  <si>
    <t>nt16.073</t>
  </si>
  <si>
    <t>nt16.069</t>
  </si>
  <si>
    <t>nt17.004</t>
  </si>
  <si>
    <t>nt15.942</t>
  </si>
  <si>
    <t>nt16.644</t>
  </si>
  <si>
    <t>nt17.310</t>
  </si>
  <si>
    <t>nt16.595</t>
  </si>
  <si>
    <t>nt18.390</t>
  </si>
  <si>
    <t>nt16.406</t>
  </si>
  <si>
    <t>Sadie Holloway</t>
  </si>
  <si>
    <t>Shezawittylynx</t>
  </si>
  <si>
    <t>Wyatt Paul</t>
  </si>
  <si>
    <t>Hurricain Harvey</t>
  </si>
  <si>
    <t>Sharin Hall</t>
  </si>
  <si>
    <t>Famous Bullion</t>
  </si>
  <si>
    <t>Emily Necaise</t>
  </si>
  <si>
    <t>Famous Dash ta Vegas</t>
  </si>
  <si>
    <t>Holly</t>
  </si>
  <si>
    <t>QHR Famous Bully</t>
  </si>
  <si>
    <t>Annesa Self</t>
  </si>
  <si>
    <t>VF Eyesa Eddie</t>
  </si>
  <si>
    <t>Andrea Cline</t>
  </si>
  <si>
    <t>Stitchs Streak N Fame</t>
  </si>
  <si>
    <t>Emily Williams</t>
  </si>
  <si>
    <t>Ruby</t>
  </si>
  <si>
    <t>Heza Froster Charm</t>
  </si>
  <si>
    <t>Josie Larson</t>
  </si>
  <si>
    <t>Charge On Tonto</t>
  </si>
  <si>
    <t>Ashley Sims</t>
  </si>
  <si>
    <t>MS Double Frost</t>
  </si>
  <si>
    <t>Jims Orphan Bar</t>
  </si>
  <si>
    <t>Margaret Tully</t>
  </si>
  <si>
    <t>Hands Oklahoma Boone</t>
  </si>
  <si>
    <t>Katie Davis</t>
  </si>
  <si>
    <t>Bob</t>
  </si>
  <si>
    <t>Tessa McMahon</t>
  </si>
  <si>
    <t>Sparklin Lil Blondie</t>
  </si>
  <si>
    <t>nt16.829</t>
  </si>
  <si>
    <t>nt16.431</t>
  </si>
  <si>
    <t>nt16.285</t>
  </si>
  <si>
    <t>nt16.145</t>
  </si>
  <si>
    <t>scratch</t>
  </si>
  <si>
    <t>nt17.476</t>
  </si>
  <si>
    <t>nt16.460</t>
  </si>
  <si>
    <t>Kathy Fields</t>
  </si>
  <si>
    <t>Regarding Numbers</t>
  </si>
  <si>
    <t>nt17.262</t>
  </si>
  <si>
    <t>nt19.748</t>
  </si>
  <si>
    <t>Olivia Robinson</t>
  </si>
  <si>
    <t>Im Fine You're Mine</t>
  </si>
  <si>
    <t>Lily Blue Bar</t>
  </si>
  <si>
    <t>Terry Quintana</t>
  </si>
  <si>
    <t>Rappin Ole Tom</t>
  </si>
  <si>
    <t>Shelley Morgan</t>
  </si>
  <si>
    <t>Kinda Heavenly</t>
  </si>
  <si>
    <t>HR Fameskissandtell</t>
  </si>
  <si>
    <t>nt16.944</t>
  </si>
  <si>
    <t>Brennan Gibbs</t>
  </si>
  <si>
    <t>Prefers Mitos Cash</t>
  </si>
  <si>
    <t>Erika Ashley</t>
  </si>
  <si>
    <t>Freight Train C</t>
  </si>
  <si>
    <t>nt16.291</t>
  </si>
  <si>
    <t>nt18.961</t>
  </si>
  <si>
    <t>nt17.219</t>
  </si>
  <si>
    <t>nt16.433</t>
  </si>
  <si>
    <t>nt16.476</t>
  </si>
  <si>
    <t>Robin Kuhnhein</t>
  </si>
  <si>
    <t>nt17.744</t>
  </si>
  <si>
    <t>nt16.806</t>
  </si>
  <si>
    <t>nt18.042</t>
  </si>
  <si>
    <t>nt16.068</t>
  </si>
  <si>
    <t>nt17.016</t>
  </si>
  <si>
    <t>nt16.408</t>
  </si>
  <si>
    <t>nt17.439</t>
  </si>
  <si>
    <t>nt16.702</t>
  </si>
  <si>
    <t>Lacy Billingsley</t>
  </si>
  <si>
    <t>Dirty Disco Diane</t>
  </si>
  <si>
    <t>VF High N Famous</t>
  </si>
  <si>
    <t>nt18.842</t>
  </si>
  <si>
    <t>nt16.781</t>
  </si>
  <si>
    <t>nt16.617</t>
  </si>
  <si>
    <t>nt33.085</t>
  </si>
  <si>
    <t>nt18.523</t>
  </si>
  <si>
    <t>nt16.568</t>
  </si>
  <si>
    <t>nt17.183</t>
  </si>
  <si>
    <t>nt16.330</t>
  </si>
  <si>
    <t>nt17.571</t>
  </si>
  <si>
    <t>nt16.844</t>
  </si>
  <si>
    <t>nt16.008</t>
  </si>
  <si>
    <t>Marissa Burger</t>
  </si>
  <si>
    <t>16.831nt</t>
  </si>
  <si>
    <t>nt16.201</t>
  </si>
  <si>
    <t>nt17.255</t>
  </si>
  <si>
    <t>nt16.142</t>
  </si>
  <si>
    <t>nt17.135</t>
  </si>
  <si>
    <t>1D 1st</t>
  </si>
  <si>
    <t>1D 2nd</t>
  </si>
  <si>
    <t>1D 3rd</t>
  </si>
  <si>
    <t>1D 4th</t>
  </si>
  <si>
    <t>1D 5th</t>
  </si>
  <si>
    <t>1D 6th</t>
  </si>
  <si>
    <t>1D 7th</t>
  </si>
  <si>
    <t>1D 8th</t>
  </si>
  <si>
    <t>2D 1st</t>
  </si>
  <si>
    <t>2D 2nd</t>
  </si>
  <si>
    <t>2D 3rd</t>
  </si>
  <si>
    <t>2D 4th</t>
  </si>
  <si>
    <t>2D 5th</t>
  </si>
  <si>
    <t>2D 6th</t>
  </si>
  <si>
    <t>2D 7th</t>
  </si>
  <si>
    <t>2D 8th</t>
  </si>
  <si>
    <t>3D 1st</t>
  </si>
  <si>
    <t>3D 2nd</t>
  </si>
  <si>
    <t>3D 3rd</t>
  </si>
  <si>
    <t>3D 4th</t>
  </si>
  <si>
    <t>3D 5th</t>
  </si>
  <si>
    <t>3D 6th</t>
  </si>
  <si>
    <t>3D 7th</t>
  </si>
  <si>
    <t>3D 8th</t>
  </si>
  <si>
    <t>4D 1st</t>
  </si>
  <si>
    <t>4D 2nd</t>
  </si>
  <si>
    <t>4D 3rd</t>
  </si>
  <si>
    <t>4D 4th</t>
  </si>
  <si>
    <t>4D 5th</t>
  </si>
  <si>
    <t>4D 6th</t>
  </si>
  <si>
    <t>4D 7th</t>
  </si>
  <si>
    <t>4D 8th/9th</t>
  </si>
  <si>
    <t>5D 1st</t>
  </si>
  <si>
    <t>5D 2nd</t>
  </si>
  <si>
    <t>5D 3rd</t>
  </si>
  <si>
    <t>5D 4th</t>
  </si>
  <si>
    <t>5D 5th</t>
  </si>
  <si>
    <t>5D 6th</t>
  </si>
  <si>
    <t>5D 7th</t>
  </si>
  <si>
    <t>5D 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</si>
</sst>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&quot;$&quot;#,##0.0"/>
    <numFmt numFmtId="169" formatCode="0.0%"/>
    <numFmt numFmtId="170" formatCode="_(* #,##0.000_);_(* \(#,##0.000\);_(* &quot;-&quot;?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36"/>
      <color theme="1"/>
      <name val="Algerian"/>
      <family val="5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1"/>
      <name val="Cambria"/>
      <family val="1"/>
      <scheme val="major"/>
    </font>
    <font>
      <b/>
      <sz val="11"/>
      <name val="Wingdings"/>
      <charset val="2"/>
    </font>
    <font>
      <b/>
      <sz val="11"/>
      <name val="Arial"/>
      <family val="2"/>
    </font>
    <font>
      <b/>
      <u/>
      <sz val="11"/>
      <name val="Cambria"/>
      <family val="1"/>
      <scheme val="major"/>
    </font>
    <font>
      <b/>
      <u/>
      <sz val="11"/>
      <name val="Arial"/>
      <family val="2"/>
    </font>
    <font>
      <sz val="12"/>
      <color theme="1"/>
      <name val="Calibri"/>
      <family val="2"/>
      <scheme val="minor"/>
    </font>
    <font>
      <b/>
      <sz val="36"/>
      <name val="Algerian"/>
      <family val="5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3E8ED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165" fontId="11" fillId="0" borderId="1" xfId="2" applyNumberFormat="1" applyFont="1" applyFill="1" applyBorder="1" applyAlignment="1" applyProtection="1">
      <alignment horizontal="center"/>
    </xf>
    <xf numFmtId="165" fontId="11" fillId="0" borderId="1" xfId="2" applyNumberFormat="1" applyFont="1" applyBorder="1" applyAlignment="1" applyProtection="1">
      <alignment horizontal="center"/>
    </xf>
    <xf numFmtId="9" fontId="11" fillId="0" borderId="1" xfId="3" applyFont="1" applyFill="1" applyBorder="1" applyAlignment="1" applyProtection="1">
      <alignment horizontal="center"/>
    </xf>
    <xf numFmtId="166" fontId="10" fillId="6" borderId="1" xfId="2" applyNumberFormat="1" applyFont="1" applyFill="1" applyBorder="1" applyAlignment="1" applyProtection="1">
      <alignment horizontal="center"/>
      <protection locked="0"/>
    </xf>
    <xf numFmtId="1" fontId="10" fillId="6" borderId="1" xfId="1" applyNumberFormat="1" applyFont="1" applyFill="1" applyBorder="1" applyAlignment="1" applyProtection="1">
      <alignment horizontal="center"/>
      <protection locked="0"/>
    </xf>
    <xf numFmtId="9" fontId="10" fillId="6" borderId="1" xfId="3" applyFont="1" applyFill="1" applyBorder="1" applyAlignment="1" applyProtection="1">
      <alignment horizontal="center"/>
      <protection locked="0"/>
    </xf>
    <xf numFmtId="166" fontId="10" fillId="6" borderId="1" xfId="3" applyNumberFormat="1" applyFont="1" applyFill="1" applyBorder="1" applyAlignment="1" applyProtection="1">
      <alignment horizontal="center"/>
      <protection locked="0"/>
    </xf>
    <xf numFmtId="166" fontId="6" fillId="5" borderId="1" xfId="1" applyNumberFormat="1" applyFont="1" applyFill="1" applyBorder="1" applyAlignment="1" applyProtection="1">
      <alignment horizontal="center"/>
    </xf>
    <xf numFmtId="9" fontId="10" fillId="6" borderId="1" xfId="3" applyNumberFormat="1" applyFont="1" applyFill="1" applyBorder="1" applyAlignment="1" applyProtection="1">
      <alignment horizontal="center"/>
    </xf>
    <xf numFmtId="165" fontId="12" fillId="0" borderId="0" xfId="2" applyNumberFormat="1" applyFont="1" applyFill="1" applyBorder="1" applyAlignment="1" applyProtection="1">
      <alignment horizontal="center"/>
    </xf>
    <xf numFmtId="165" fontId="11" fillId="8" borderId="1" xfId="2" applyNumberFormat="1" applyFont="1" applyFill="1" applyBorder="1" applyAlignment="1" applyProtection="1">
      <alignment horizontal="center"/>
    </xf>
    <xf numFmtId="166" fontId="11" fillId="9" borderId="1" xfId="2" applyNumberFormat="1" applyFont="1" applyFill="1" applyBorder="1" applyAlignment="1" applyProtection="1">
      <alignment horizontal="center"/>
    </xf>
    <xf numFmtId="166" fontId="11" fillId="8" borderId="1" xfId="2" applyNumberFormat="1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>
      <alignment horizontal="right"/>
    </xf>
    <xf numFmtId="9" fontId="13" fillId="0" borderId="1" xfId="3" applyFont="1" applyFill="1" applyBorder="1" applyAlignment="1" applyProtection="1">
      <alignment horizontal="right"/>
    </xf>
    <xf numFmtId="165" fontId="11" fillId="5" borderId="1" xfId="2" applyNumberFormat="1" applyFont="1" applyFill="1" applyBorder="1" applyAlignment="1" applyProtection="1">
      <alignment horizontal="center"/>
    </xf>
    <xf numFmtId="166" fontId="13" fillId="5" borderId="1" xfId="2" applyNumberFormat="1" applyFont="1" applyFill="1" applyBorder="1" applyAlignment="1" applyProtection="1">
      <alignment horizontal="right"/>
    </xf>
    <xf numFmtId="166" fontId="13" fillId="0" borderId="1" xfId="2" applyNumberFormat="1" applyFont="1" applyFill="1" applyBorder="1" applyAlignment="1" applyProtection="1">
      <alignment horizontal="right" indent="1"/>
    </xf>
    <xf numFmtId="165" fontId="12" fillId="0" borderId="0" xfId="2" applyNumberFormat="1" applyFont="1" applyAlignment="1" applyProtection="1">
      <alignment horizontal="center"/>
    </xf>
    <xf numFmtId="9" fontId="12" fillId="0" borderId="0" xfId="3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/>
    <xf numFmtId="165" fontId="11" fillId="9" borderId="1" xfId="2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166" fontId="13" fillId="0" borderId="1" xfId="0" applyNumberFormat="1" applyFont="1" applyBorder="1"/>
    <xf numFmtId="166" fontId="13" fillId="5" borderId="1" xfId="2" applyNumberFormat="1" applyFont="1" applyFill="1" applyBorder="1" applyAlignment="1" applyProtection="1"/>
    <xf numFmtId="9" fontId="13" fillId="5" borderId="1" xfId="3" applyFont="1" applyFill="1" applyBorder="1" applyAlignment="1" applyProtection="1">
      <alignment horizontal="right"/>
    </xf>
    <xf numFmtId="166" fontId="11" fillId="0" borderId="1" xfId="2" applyNumberFormat="1" applyFont="1" applyFill="1" applyBorder="1" applyAlignment="1" applyProtection="1">
      <alignment horizontal="center"/>
    </xf>
    <xf numFmtId="165" fontId="17" fillId="0" borderId="0" xfId="2" applyNumberFormat="1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/>
    <xf numFmtId="165" fontId="12" fillId="0" borderId="0" xfId="2" applyNumberFormat="1" applyFont="1" applyFill="1" applyBorder="1" applyAlignment="1" applyProtection="1">
      <alignment horizontal="right"/>
    </xf>
    <xf numFmtId="165" fontId="17" fillId="0" borderId="0" xfId="2" applyNumberFormat="1" applyFont="1" applyFill="1" applyBorder="1" applyAlignment="1" applyProtection="1">
      <alignment horizontal="right"/>
    </xf>
    <xf numFmtId="9" fontId="10" fillId="6" borderId="1" xfId="3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166" fontId="13" fillId="0" borderId="1" xfId="0" applyNumberFormat="1" applyFont="1" applyBorder="1" applyProtection="1"/>
    <xf numFmtId="166" fontId="13" fillId="0" borderId="1" xfId="0" applyNumberFormat="1" applyFont="1" applyFill="1" applyBorder="1" applyProtection="1"/>
    <xf numFmtId="165" fontId="18" fillId="0" borderId="1" xfId="2" applyNumberFormat="1" applyFont="1" applyFill="1" applyBorder="1" applyAlignment="1" applyProtection="1">
      <alignment horizontal="center"/>
    </xf>
    <xf numFmtId="166" fontId="11" fillId="5" borderId="1" xfId="2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9" fontId="10" fillId="6" borderId="1" xfId="3" applyFont="1" applyFill="1" applyBorder="1" applyAlignment="1">
      <alignment horizontal="center"/>
    </xf>
    <xf numFmtId="9" fontId="14" fillId="6" borderId="1" xfId="3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>
      <alignment horizontal="center"/>
    </xf>
    <xf numFmtId="9" fontId="13" fillId="0" borderId="1" xfId="3" applyFont="1" applyFill="1" applyBorder="1" applyAlignment="1" applyProtection="1">
      <alignment horizontal="center"/>
    </xf>
    <xf numFmtId="166" fontId="6" fillId="9" borderId="1" xfId="0" applyNumberFormat="1" applyFont="1" applyFill="1" applyBorder="1" applyAlignment="1">
      <alignment horizontal="center"/>
    </xf>
    <xf numFmtId="166" fontId="13" fillId="5" borderId="1" xfId="2" applyNumberFormat="1" applyFont="1" applyFill="1" applyBorder="1" applyAlignment="1" applyProtection="1">
      <alignment horizontal="center"/>
    </xf>
    <xf numFmtId="9" fontId="14" fillId="6" borderId="1" xfId="3" applyFont="1" applyFill="1" applyBorder="1" applyAlignment="1">
      <alignment horizontal="center"/>
    </xf>
    <xf numFmtId="167" fontId="11" fillId="8" borderId="1" xfId="2" applyNumberFormat="1" applyFont="1" applyFill="1" applyBorder="1" applyAlignment="1" applyProtection="1">
      <alignment horizontal="center"/>
    </xf>
    <xf numFmtId="166" fontId="13" fillId="5" borderId="1" xfId="0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 applyProtection="1">
      <alignment horizontal="center"/>
    </xf>
    <xf numFmtId="165" fontId="19" fillId="0" borderId="0" xfId="2" applyNumberFormat="1" applyFont="1" applyAlignment="1" applyProtection="1">
      <alignment horizontal="center"/>
    </xf>
    <xf numFmtId="9" fontId="19" fillId="0" borderId="0" xfId="3" applyFont="1" applyFill="1" applyBorder="1" applyAlignment="1" applyProtection="1">
      <alignment horizontal="center"/>
    </xf>
    <xf numFmtId="166" fontId="6" fillId="5" borderId="1" xfId="2" applyNumberFormat="1" applyFont="1" applyFill="1" applyBorder="1" applyAlignment="1" applyProtection="1">
      <alignment horizontal="center"/>
    </xf>
    <xf numFmtId="165" fontId="11" fillId="10" borderId="1" xfId="2" applyNumberFormat="1" applyFont="1" applyFill="1" applyBorder="1" applyAlignment="1" applyProtection="1">
      <alignment horizontal="center"/>
    </xf>
    <xf numFmtId="166" fontId="11" fillId="10" borderId="1" xfId="2" applyNumberFormat="1" applyFont="1" applyFill="1" applyBorder="1" applyAlignment="1" applyProtection="1">
      <alignment horizontal="center"/>
    </xf>
    <xf numFmtId="165" fontId="18" fillId="5" borderId="1" xfId="2" applyNumberFormat="1" applyFont="1" applyFill="1" applyBorder="1" applyAlignment="1" applyProtection="1">
      <alignment horizontal="center"/>
    </xf>
    <xf numFmtId="166" fontId="4" fillId="5" borderId="1" xfId="2" applyNumberFormat="1" applyFont="1" applyFill="1" applyBorder="1" applyAlignment="1" applyProtection="1">
      <alignment horizontal="right"/>
    </xf>
    <xf numFmtId="166" fontId="4" fillId="5" borderId="1" xfId="2" applyNumberFormat="1" applyFont="1" applyFill="1" applyBorder="1" applyAlignment="1" applyProtection="1">
      <alignment horizontal="right" indent="1"/>
    </xf>
    <xf numFmtId="165" fontId="11" fillId="0" borderId="0" xfId="2" applyNumberFormat="1" applyFont="1" applyFill="1" applyBorder="1" applyAlignment="1" applyProtection="1">
      <alignment horizontal="center"/>
    </xf>
    <xf numFmtId="165" fontId="19" fillId="5" borderId="0" xfId="2" applyNumberFormat="1" applyFont="1" applyFill="1" applyBorder="1" applyAlignment="1" applyProtection="1">
      <alignment horizontal="right"/>
    </xf>
    <xf numFmtId="9" fontId="11" fillId="0" borderId="0" xfId="3" applyFont="1" applyFill="1" applyBorder="1" applyAlignment="1" applyProtection="1">
      <alignment horizontal="center"/>
    </xf>
    <xf numFmtId="165" fontId="20" fillId="0" borderId="0" xfId="2" applyNumberFormat="1" applyFont="1" applyFill="1" applyBorder="1" applyAlignment="1" applyProtection="1">
      <alignment horizontal="center"/>
    </xf>
    <xf numFmtId="165" fontId="21" fillId="5" borderId="0" xfId="2" applyNumberFormat="1" applyFont="1" applyFill="1" applyBorder="1" applyAlignment="1" applyProtection="1">
      <alignment horizontal="right"/>
    </xf>
    <xf numFmtId="9" fontId="20" fillId="0" borderId="0" xfId="3" applyFont="1" applyFill="1" applyBorder="1" applyAlignment="1" applyProtection="1">
      <alignment horizontal="center"/>
    </xf>
    <xf numFmtId="165" fontId="21" fillId="0" borderId="0" xfId="2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/>
    </xf>
    <xf numFmtId="165" fontId="11" fillId="2" borderId="1" xfId="2" applyNumberFormat="1" applyFont="1" applyFill="1" applyBorder="1" applyAlignment="1" applyProtection="1">
      <alignment horizontal="center"/>
    </xf>
    <xf numFmtId="166" fontId="11" fillId="2" borderId="1" xfId="2" applyNumberFormat="1" applyFont="1" applyFill="1" applyBorder="1" applyAlignment="1" applyProtection="1">
      <alignment horizontal="center"/>
    </xf>
    <xf numFmtId="9" fontId="13" fillId="0" borderId="1" xfId="3" applyFont="1" applyBorder="1" applyAlignment="1" applyProtection="1">
      <alignment horizontal="right"/>
    </xf>
    <xf numFmtId="169" fontId="10" fillId="6" borderId="1" xfId="3" applyNumberFormat="1" applyFont="1" applyFill="1" applyBorder="1" applyAlignment="1" applyProtection="1">
      <alignment horizontal="center"/>
    </xf>
    <xf numFmtId="10" fontId="10" fillId="6" borderId="1" xfId="3" applyNumberFormat="1" applyFont="1" applyFill="1" applyBorder="1" applyAlignment="1" applyProtection="1">
      <alignment horizontal="center"/>
    </xf>
    <xf numFmtId="168" fontId="11" fillId="2" borderId="1" xfId="2" applyNumberFormat="1" applyFont="1" applyFill="1" applyBorder="1" applyAlignment="1" applyProtection="1">
      <alignment horizontal="center"/>
    </xf>
    <xf numFmtId="9" fontId="11" fillId="0" borderId="1" xfId="3" applyNumberFormat="1" applyFont="1" applyFill="1" applyBorder="1" applyAlignment="1" applyProtection="1">
      <alignment horizontal="center"/>
    </xf>
    <xf numFmtId="166" fontId="10" fillId="6" borderId="1" xfId="1" applyNumberFormat="1" applyFont="1" applyFill="1" applyBorder="1" applyAlignment="1" applyProtection="1">
      <alignment horizontal="center"/>
      <protection locked="0"/>
    </xf>
    <xf numFmtId="166" fontId="11" fillId="0" borderId="1" xfId="2" applyNumberFormat="1" applyFont="1" applyBorder="1" applyAlignment="1" applyProtection="1">
      <alignment horizontal="center"/>
    </xf>
    <xf numFmtId="165" fontId="11" fillId="11" borderId="1" xfId="2" applyNumberFormat="1" applyFont="1" applyFill="1" applyBorder="1" applyAlignment="1" applyProtection="1">
      <alignment horizontal="center"/>
    </xf>
    <xf numFmtId="166" fontId="11" fillId="11" borderId="1" xfId="2" applyNumberFormat="1" applyFont="1" applyFill="1" applyBorder="1" applyAlignment="1" applyProtection="1">
      <alignment horizontal="center"/>
    </xf>
    <xf numFmtId="166" fontId="13" fillId="0" borderId="1" xfId="3" applyNumberFormat="1" applyFont="1" applyFill="1" applyBorder="1" applyAlignment="1" applyProtection="1"/>
    <xf numFmtId="9" fontId="13" fillId="0" borderId="1" xfId="3" applyNumberFormat="1" applyFont="1" applyFill="1" applyBorder="1" applyAlignment="1" applyProtection="1">
      <alignment horizontal="right"/>
    </xf>
    <xf numFmtId="9" fontId="10" fillId="6" borderId="6" xfId="3" applyFont="1" applyFill="1" applyBorder="1" applyAlignment="1" applyProtection="1">
      <alignment horizontal="center"/>
    </xf>
    <xf numFmtId="165" fontId="13" fillId="0" borderId="1" xfId="2" applyNumberFormat="1" applyFont="1" applyBorder="1" applyAlignment="1" applyProtection="1">
      <alignment horizontal="right"/>
    </xf>
    <xf numFmtId="9" fontId="13" fillId="0" borderId="1" xfId="3" applyNumberFormat="1" applyFont="1" applyBorder="1" applyAlignment="1" applyProtection="1">
      <alignment horizontal="right"/>
    </xf>
    <xf numFmtId="167" fontId="11" fillId="9" borderId="1" xfId="2" applyNumberFormat="1" applyFont="1" applyFill="1" applyBorder="1" applyAlignment="1" applyProtection="1">
      <alignment horizontal="center"/>
    </xf>
    <xf numFmtId="167" fontId="11" fillId="2" borderId="1" xfId="2" applyNumberFormat="1" applyFont="1" applyFill="1" applyBorder="1" applyAlignment="1" applyProtection="1">
      <alignment horizontal="center"/>
    </xf>
    <xf numFmtId="9" fontId="10" fillId="6" borderId="6" xfId="3" applyNumberFormat="1" applyFont="1" applyFill="1" applyBorder="1" applyAlignment="1" applyProtection="1">
      <alignment horizontal="center"/>
    </xf>
    <xf numFmtId="9" fontId="11" fillId="0" borderId="0" xfId="3" applyNumberFormat="1" applyFont="1" applyFill="1" applyBorder="1" applyAlignment="1" applyProtection="1">
      <alignment horizontal="center"/>
    </xf>
    <xf numFmtId="166" fontId="13" fillId="0" borderId="1" xfId="2" applyNumberFormat="1" applyFont="1" applyBorder="1" applyAlignment="1" applyProtection="1">
      <alignment horizontal="right"/>
    </xf>
    <xf numFmtId="0" fontId="22" fillId="0" borderId="0" xfId="0" applyFont="1" applyProtection="1">
      <protection locked="0"/>
    </xf>
    <xf numFmtId="170" fontId="15" fillId="0" borderId="1" xfId="0" applyNumberFormat="1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166" fontId="15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70" fontId="22" fillId="0" borderId="0" xfId="0" applyNumberFormat="1" applyFont="1" applyAlignment="1" applyProtection="1">
      <alignment horizontal="center"/>
      <protection locked="0"/>
    </xf>
    <xf numFmtId="166" fontId="22" fillId="0" borderId="0" xfId="0" applyNumberFormat="1" applyFont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/>
    </xf>
    <xf numFmtId="0" fontId="22" fillId="5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22" fillId="5" borderId="1" xfId="0" applyFont="1" applyFill="1" applyBorder="1" applyAlignment="1" applyProtection="1">
      <alignment horizontal="center"/>
      <protection locked="0"/>
    </xf>
    <xf numFmtId="164" fontId="22" fillId="0" borderId="1" xfId="0" applyNumberFormat="1" applyFont="1" applyBorder="1" applyProtection="1"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/>
    </xf>
    <xf numFmtId="6" fontId="15" fillId="0" borderId="1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Protection="1">
      <protection locked="0"/>
    </xf>
    <xf numFmtId="170" fontId="15" fillId="0" borderId="0" xfId="0" applyNumberFormat="1" applyFont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5" fillId="5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22" fillId="5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</xf>
    <xf numFmtId="0" fontId="0" fillId="0" borderId="0" xfId="0" applyFill="1"/>
    <xf numFmtId="0" fontId="22" fillId="0" borderId="1" xfId="0" applyFont="1" applyFill="1" applyBorder="1" applyAlignment="1" applyProtection="1">
      <alignment horizontal="center" wrapText="1"/>
    </xf>
    <xf numFmtId="6" fontId="15" fillId="0" borderId="1" xfId="0" applyNumberFormat="1" applyFont="1" applyBorder="1" applyProtection="1">
      <protection locked="0"/>
    </xf>
    <xf numFmtId="0" fontId="22" fillId="0" borderId="1" xfId="0" applyFont="1" applyFill="1" applyBorder="1" applyAlignment="1" applyProtection="1">
      <alignment horizontal="center"/>
    </xf>
    <xf numFmtId="6" fontId="22" fillId="0" borderId="1" xfId="0" applyNumberFormat="1" applyFont="1" applyFill="1" applyBorder="1" applyAlignment="1" applyProtection="1">
      <alignment horizontal="center" wrapText="1"/>
    </xf>
    <xf numFmtId="0" fontId="8" fillId="12" borderId="1" xfId="0" applyFont="1" applyFill="1" applyBorder="1" applyAlignment="1" applyProtection="1">
      <alignment horizontal="center" wrapText="1"/>
    </xf>
    <xf numFmtId="0" fontId="22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</xf>
    <xf numFmtId="164" fontId="22" fillId="7" borderId="1" xfId="0" applyNumberFormat="1" applyFont="1" applyFill="1" applyBorder="1" applyProtection="1">
      <protection locked="0"/>
    </xf>
    <xf numFmtId="170" fontId="15" fillId="7" borderId="1" xfId="0" applyNumberFormat="1" applyFont="1" applyFill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/>
      <protection locked="0"/>
    </xf>
    <xf numFmtId="166" fontId="15" fillId="7" borderId="1" xfId="0" applyNumberFormat="1" applyFont="1" applyFill="1" applyBorder="1" applyAlignment="1" applyProtection="1">
      <alignment horizontal="center"/>
      <protection locked="0"/>
    </xf>
    <xf numFmtId="0" fontId="22" fillId="7" borderId="0" xfId="0" applyFont="1" applyFill="1" applyAlignment="1" applyProtection="1">
      <alignment horizontal="center"/>
      <protection locked="0"/>
    </xf>
    <xf numFmtId="0" fontId="15" fillId="7" borderId="0" xfId="0" applyFont="1" applyFill="1" applyBorder="1" applyAlignment="1" applyProtection="1">
      <alignment horizontal="center"/>
      <protection locked="0"/>
    </xf>
    <xf numFmtId="0" fontId="15" fillId="7" borderId="0" xfId="0" applyFont="1" applyFill="1" applyProtection="1">
      <protection locked="0"/>
    </xf>
    <xf numFmtId="0" fontId="15" fillId="7" borderId="1" xfId="0" applyFont="1" applyFill="1" applyBorder="1" applyProtection="1">
      <protection locked="0"/>
    </xf>
    <xf numFmtId="6" fontId="15" fillId="7" borderId="1" xfId="0" applyNumberFormat="1" applyFont="1" applyFill="1" applyBorder="1" applyAlignment="1" applyProtection="1">
      <alignment horizontal="center"/>
      <protection locked="0"/>
    </xf>
    <xf numFmtId="170" fontId="15" fillId="7" borderId="0" xfId="0" applyNumberFormat="1" applyFont="1" applyFill="1" applyBorder="1" applyAlignment="1" applyProtection="1">
      <alignment horizontal="center"/>
    </xf>
    <xf numFmtId="6" fontId="15" fillId="7" borderId="1" xfId="0" applyNumberFormat="1" applyFont="1" applyFill="1" applyBorder="1" applyProtection="1">
      <protection locked="0"/>
    </xf>
    <xf numFmtId="164" fontId="22" fillId="5" borderId="1" xfId="0" applyNumberFormat="1" applyFont="1" applyFill="1" applyBorder="1" applyProtection="1">
      <protection locked="0"/>
    </xf>
    <xf numFmtId="170" fontId="15" fillId="5" borderId="1" xfId="0" applyNumberFormat="1" applyFont="1" applyFill="1" applyBorder="1" applyAlignment="1" applyProtection="1">
      <alignment horizontal="center"/>
    </xf>
    <xf numFmtId="0" fontId="15" fillId="5" borderId="1" xfId="0" applyFont="1" applyFill="1" applyBorder="1" applyAlignment="1" applyProtection="1">
      <alignment horizontal="center"/>
      <protection locked="0"/>
    </xf>
    <xf numFmtId="166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0" xfId="0" applyFont="1" applyFill="1" applyProtection="1">
      <protection locked="0"/>
    </xf>
    <xf numFmtId="0" fontId="8" fillId="12" borderId="1" xfId="0" applyFont="1" applyFill="1" applyBorder="1" applyAlignment="1" applyProtection="1">
      <alignment horizontal="center"/>
    </xf>
    <xf numFmtId="0" fontId="25" fillId="7" borderId="1" xfId="0" applyFont="1" applyFill="1" applyBorder="1" applyAlignment="1" applyProtection="1">
      <alignment horizontal="center"/>
      <protection locked="0"/>
    </xf>
    <xf numFmtId="0" fontId="26" fillId="5" borderId="0" xfId="0" applyFont="1" applyFill="1" applyAlignment="1" applyProtection="1">
      <alignment horizontal="center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0" fontId="26" fillId="7" borderId="1" xfId="0" applyFont="1" applyFill="1" applyBorder="1" applyAlignment="1" applyProtection="1">
      <alignment horizontal="center"/>
      <protection locked="0"/>
    </xf>
    <xf numFmtId="164" fontId="26" fillId="7" borderId="1" xfId="0" applyNumberFormat="1" applyFont="1" applyFill="1" applyBorder="1" applyProtection="1">
      <protection locked="0"/>
    </xf>
    <xf numFmtId="0" fontId="27" fillId="7" borderId="1" xfId="0" applyFont="1" applyFill="1" applyBorder="1" applyProtection="1">
      <protection locked="0"/>
    </xf>
    <xf numFmtId="170" fontId="27" fillId="7" borderId="1" xfId="0" applyNumberFormat="1" applyFont="1" applyFill="1" applyBorder="1" applyAlignment="1" applyProtection="1">
      <alignment horizontal="center"/>
    </xf>
    <xf numFmtId="6" fontId="27" fillId="7" borderId="1" xfId="0" applyNumberFormat="1" applyFont="1" applyFill="1" applyBorder="1" applyAlignment="1" applyProtection="1">
      <alignment horizontal="center"/>
      <protection locked="0"/>
    </xf>
    <xf numFmtId="0" fontId="27" fillId="7" borderId="0" xfId="0" applyFont="1" applyFill="1" applyProtection="1">
      <protection locked="0"/>
    </xf>
    <xf numFmtId="164" fontId="22" fillId="0" borderId="1" xfId="0" applyNumberFormat="1" applyFont="1" applyFill="1" applyBorder="1" applyProtection="1">
      <protection locked="0"/>
    </xf>
    <xf numFmtId="17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166" fontId="15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22" fillId="5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wrapText="1"/>
      <protection locked="0"/>
    </xf>
    <xf numFmtId="0" fontId="8" fillId="5" borderId="0" xfId="0" applyFont="1" applyFill="1" applyAlignment="1" applyProtection="1">
      <alignment wrapText="1"/>
      <protection locked="0"/>
    </xf>
    <xf numFmtId="0" fontId="16" fillId="5" borderId="1" xfId="0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 applyProtection="1">
      <alignment horizontal="center"/>
      <protection locked="0"/>
    </xf>
    <xf numFmtId="164" fontId="15" fillId="5" borderId="1" xfId="0" applyNumberFormat="1" applyFont="1" applyFill="1" applyBorder="1" applyAlignment="1" applyProtection="1">
      <alignment horizontal="center"/>
    </xf>
    <xf numFmtId="0" fontId="16" fillId="5" borderId="6" xfId="0" applyFont="1" applyFill="1" applyBorder="1" applyAlignment="1" applyProtection="1">
      <alignment horizontal="center"/>
      <protection locked="0"/>
    </xf>
    <xf numFmtId="0" fontId="27" fillId="5" borderId="0" xfId="0" applyFont="1" applyFill="1" applyProtection="1">
      <protection locked="0"/>
    </xf>
    <xf numFmtId="0" fontId="23" fillId="5" borderId="8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/>
    </xf>
    <xf numFmtId="0" fontId="16" fillId="12" borderId="1" xfId="0" applyFont="1" applyFill="1" applyBorder="1" applyAlignment="1" applyProtection="1">
      <alignment horizontal="center" wrapText="1"/>
    </xf>
    <xf numFmtId="0" fontId="8" fillId="12" borderId="4" xfId="0" applyFont="1" applyFill="1" applyBorder="1" applyAlignment="1" applyProtection="1">
      <alignment horizontal="center" wrapText="1"/>
    </xf>
    <xf numFmtId="0" fontId="8" fillId="12" borderId="6" xfId="0" applyFont="1" applyFill="1" applyBorder="1" applyAlignment="1" applyProtection="1">
      <alignment horizontal="center" wrapText="1"/>
    </xf>
    <xf numFmtId="166" fontId="13" fillId="0" borderId="1" xfId="2" applyNumberFormat="1" applyFont="1" applyFill="1" applyBorder="1" applyAlignment="1" applyProtection="1">
      <alignment horizontal="center"/>
    </xf>
    <xf numFmtId="165" fontId="9" fillId="0" borderId="1" xfId="2" applyNumberFormat="1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>
      <alignment horizontal="center"/>
    </xf>
    <xf numFmtId="165" fontId="11" fillId="4" borderId="1" xfId="2" applyNumberFormat="1" applyFont="1" applyFill="1" applyBorder="1" applyAlignment="1" applyProtection="1">
      <alignment horizontal="center" wrapText="1"/>
    </xf>
    <xf numFmtId="6" fontId="11" fillId="4" borderId="1" xfId="2" applyNumberFormat="1" applyFont="1" applyFill="1" applyBorder="1" applyAlignment="1" applyProtection="1">
      <alignment horizontal="center" wrapText="1"/>
    </xf>
    <xf numFmtId="44" fontId="11" fillId="4" borderId="1" xfId="2" applyNumberFormat="1" applyFont="1" applyFill="1" applyBorder="1" applyAlignment="1" applyProtection="1">
      <alignment horizontal="center" wrapText="1"/>
    </xf>
    <xf numFmtId="166" fontId="11" fillId="5" borderId="9" xfId="2" applyNumberFormat="1" applyFont="1" applyFill="1" applyBorder="1" applyAlignment="1" applyProtection="1">
      <alignment horizontal="center"/>
    </xf>
    <xf numFmtId="166" fontId="11" fillId="5" borderId="12" xfId="2" applyNumberFormat="1" applyFont="1" applyFill="1" applyBorder="1" applyAlignment="1" applyProtection="1">
      <alignment horizontal="center"/>
    </xf>
    <xf numFmtId="166" fontId="11" fillId="5" borderId="10" xfId="2" applyNumberFormat="1" applyFont="1" applyFill="1" applyBorder="1" applyAlignment="1" applyProtection="1">
      <alignment horizontal="center"/>
    </xf>
    <xf numFmtId="166" fontId="11" fillId="5" borderId="0" xfId="2" applyNumberFormat="1" applyFont="1" applyFill="1" applyBorder="1" applyAlignment="1" applyProtection="1">
      <alignment horizontal="center"/>
    </xf>
    <xf numFmtId="166" fontId="11" fillId="5" borderId="11" xfId="2" applyNumberFormat="1" applyFont="1" applyFill="1" applyBorder="1" applyAlignment="1" applyProtection="1">
      <alignment horizontal="center"/>
    </xf>
    <xf numFmtId="166" fontId="11" fillId="5" borderId="8" xfId="2" applyNumberFormat="1" applyFont="1" applyFill="1" applyBorder="1" applyAlignment="1" applyProtection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1" fillId="4" borderId="1" xfId="2" applyNumberFormat="1" applyFont="1" applyFill="1" applyBorder="1" applyAlignment="1" applyProtection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166" fontId="11" fillId="5" borderId="1" xfId="2" applyNumberFormat="1" applyFont="1" applyFill="1" applyBorder="1" applyAlignment="1" applyProtection="1">
      <alignment horizontal="center"/>
    </xf>
    <xf numFmtId="165" fontId="11" fillId="0" borderId="1" xfId="2" applyNumberFormat="1" applyFont="1" applyFill="1" applyBorder="1" applyAlignment="1" applyProtection="1">
      <alignment horizontal="center"/>
    </xf>
    <xf numFmtId="165" fontId="11" fillId="5" borderId="1" xfId="2" applyNumberFormat="1" applyFont="1" applyFill="1" applyBorder="1" applyAlignment="1" applyProtection="1">
      <alignment horizontal="center"/>
    </xf>
    <xf numFmtId="165" fontId="19" fillId="0" borderId="1" xfId="2" applyNumberFormat="1" applyFont="1" applyFill="1" applyBorder="1" applyAlignment="1" applyProtection="1">
      <alignment horizontal="center"/>
    </xf>
    <xf numFmtId="166" fontId="19" fillId="5" borderId="1" xfId="2" applyNumberFormat="1" applyFont="1" applyFill="1" applyBorder="1" applyAlignment="1" applyProtection="1">
      <alignment horizontal="center"/>
    </xf>
    <xf numFmtId="165" fontId="19" fillId="4" borderId="1" xfId="2" applyNumberFormat="1" applyFont="1" applyFill="1" applyBorder="1" applyAlignment="1" applyProtection="1">
      <alignment horizontal="center"/>
    </xf>
    <xf numFmtId="165" fontId="18" fillId="5" borderId="1" xfId="2" applyNumberFormat="1" applyFont="1" applyFill="1" applyBorder="1" applyAlignment="1" applyProtection="1">
      <alignment horizontal="center"/>
    </xf>
    <xf numFmtId="165" fontId="11" fillId="0" borderId="4" xfId="2" applyNumberFormat="1" applyFont="1" applyFill="1" applyBorder="1" applyAlignment="1" applyProtection="1">
      <alignment horizontal="center"/>
    </xf>
    <xf numFmtId="165" fontId="11" fillId="0" borderId="5" xfId="2" applyNumberFormat="1" applyFont="1" applyFill="1" applyBorder="1" applyAlignment="1" applyProtection="1">
      <alignment horizontal="center"/>
    </xf>
    <xf numFmtId="165" fontId="11" fillId="0" borderId="6" xfId="2" applyNumberFormat="1" applyFont="1" applyFill="1" applyBorder="1" applyAlignment="1" applyProtection="1">
      <alignment horizontal="center"/>
    </xf>
    <xf numFmtId="165" fontId="11" fillId="5" borderId="4" xfId="2" applyNumberFormat="1" applyFont="1" applyFill="1" applyBorder="1" applyAlignment="1" applyProtection="1">
      <alignment horizontal="center"/>
    </xf>
    <xf numFmtId="165" fontId="11" fillId="5" borderId="6" xfId="2" applyNumberFormat="1" applyFont="1" applyFill="1" applyBorder="1" applyAlignment="1" applyProtection="1">
      <alignment horizontal="center"/>
    </xf>
    <xf numFmtId="165" fontId="11" fillId="4" borderId="4" xfId="2" applyNumberFormat="1" applyFont="1" applyFill="1" applyBorder="1" applyAlignment="1" applyProtection="1">
      <alignment horizontal="center"/>
    </xf>
    <xf numFmtId="165" fontId="11" fillId="4" borderId="5" xfId="2" applyNumberFormat="1" applyFont="1" applyFill="1" applyBorder="1" applyAlignment="1" applyProtection="1">
      <alignment horizontal="center"/>
    </xf>
    <xf numFmtId="165" fontId="11" fillId="4" borderId="6" xfId="2" applyNumberFormat="1" applyFont="1" applyFill="1" applyBorder="1" applyAlignment="1" applyProtection="1">
      <alignment horizontal="center"/>
    </xf>
    <xf numFmtId="166" fontId="11" fillId="5" borderId="4" xfId="2" applyNumberFormat="1" applyFont="1" applyFill="1" applyBorder="1" applyAlignment="1" applyProtection="1">
      <alignment horizontal="center"/>
    </xf>
    <xf numFmtId="166" fontId="11" fillId="5" borderId="6" xfId="2" applyNumberFormat="1" applyFont="1" applyFill="1" applyBorder="1" applyAlignment="1" applyProtection="1">
      <alignment horizontal="center"/>
    </xf>
    <xf numFmtId="165" fontId="12" fillId="5" borderId="4" xfId="2" applyNumberFormat="1" applyFont="1" applyFill="1" applyBorder="1" applyAlignment="1" applyProtection="1">
      <alignment horizontal="center"/>
    </xf>
    <xf numFmtId="165" fontId="12" fillId="5" borderId="6" xfId="2" applyNumberFormat="1" applyFont="1" applyFill="1" applyBorder="1" applyAlignment="1" applyProtection="1">
      <alignment horizontal="center"/>
    </xf>
    <xf numFmtId="165" fontId="12" fillId="0" borderId="4" xfId="2" applyNumberFormat="1" applyFont="1" applyFill="1" applyBorder="1" applyAlignment="1" applyProtection="1">
      <alignment horizontal="center"/>
    </xf>
    <xf numFmtId="165" fontId="12" fillId="0" borderId="5" xfId="2" applyNumberFormat="1" applyFont="1" applyFill="1" applyBorder="1" applyAlignment="1" applyProtection="1">
      <alignment horizontal="center"/>
    </xf>
    <xf numFmtId="165" fontId="12" fillId="0" borderId="6" xfId="2" applyNumberFormat="1" applyFont="1" applyFill="1" applyBorder="1" applyAlignment="1" applyProtection="1">
      <alignment horizontal="center"/>
    </xf>
    <xf numFmtId="165" fontId="9" fillId="0" borderId="4" xfId="2" applyNumberFormat="1" applyFont="1" applyFill="1" applyBorder="1" applyAlignment="1" applyProtection="1">
      <alignment horizontal="center"/>
    </xf>
    <xf numFmtId="165" fontId="9" fillId="0" borderId="5" xfId="2" applyNumberFormat="1" applyFont="1" applyFill="1" applyBorder="1" applyAlignment="1" applyProtection="1">
      <alignment horizontal="center"/>
    </xf>
    <xf numFmtId="165" fontId="9" fillId="0" borderId="6" xfId="2" applyNumberFormat="1" applyFont="1" applyFill="1" applyBorder="1" applyAlignment="1" applyProtection="1">
      <alignment horizontal="center"/>
    </xf>
    <xf numFmtId="165" fontId="12" fillId="0" borderId="2" xfId="2" applyNumberFormat="1" applyFont="1" applyFill="1" applyBorder="1" applyAlignment="1" applyProtection="1">
      <alignment horizontal="center"/>
    </xf>
    <xf numFmtId="165" fontId="12" fillId="0" borderId="3" xfId="2" applyNumberFormat="1" applyFont="1" applyFill="1" applyBorder="1" applyAlignment="1" applyProtection="1">
      <alignment horizontal="center"/>
    </xf>
    <xf numFmtId="9" fontId="11" fillId="0" borderId="2" xfId="3" applyFont="1" applyFill="1" applyBorder="1" applyAlignment="1" applyProtection="1">
      <alignment horizontal="center"/>
    </xf>
    <xf numFmtId="9" fontId="11" fillId="0" borderId="7" xfId="3" applyFont="1" applyFill="1" applyBorder="1" applyAlignment="1" applyProtection="1">
      <alignment horizontal="center"/>
    </xf>
    <xf numFmtId="9" fontId="11" fillId="0" borderId="3" xfId="3" applyFont="1" applyFill="1" applyBorder="1" applyAlignment="1" applyProtection="1">
      <alignment horizontal="center"/>
    </xf>
    <xf numFmtId="9" fontId="11" fillId="0" borderId="2" xfId="3" applyNumberFormat="1" applyFont="1" applyFill="1" applyBorder="1" applyAlignment="1" applyProtection="1">
      <alignment horizontal="center"/>
    </xf>
    <xf numFmtId="9" fontId="11" fillId="0" borderId="7" xfId="3" applyNumberFormat="1" applyFont="1" applyFill="1" applyBorder="1" applyAlignment="1" applyProtection="1">
      <alignment horizontal="center"/>
    </xf>
    <xf numFmtId="9" fontId="11" fillId="0" borderId="3" xfId="3" applyNumberFormat="1" applyFont="1" applyFill="1" applyBorder="1" applyAlignment="1" applyProtection="1">
      <alignment horizontal="center"/>
    </xf>
    <xf numFmtId="166" fontId="13" fillId="0" borderId="4" xfId="2" applyNumberFormat="1" applyFont="1" applyFill="1" applyBorder="1" applyAlignment="1" applyProtection="1">
      <alignment horizontal="center"/>
    </xf>
    <xf numFmtId="166" fontId="13" fillId="0" borderId="6" xfId="2" applyNumberFormat="1" applyFont="1" applyFill="1" applyBorder="1" applyAlignment="1" applyProtection="1">
      <alignment horizontal="center"/>
    </xf>
    <xf numFmtId="166" fontId="11" fillId="0" borderId="4" xfId="2" applyNumberFormat="1" applyFont="1" applyFill="1" applyBorder="1" applyAlignment="1" applyProtection="1">
      <alignment horizontal="center"/>
    </xf>
    <xf numFmtId="166" fontId="11" fillId="0" borderId="6" xfId="2" applyNumberFormat="1" applyFont="1" applyFill="1" applyBorder="1" applyAlignment="1" applyProtection="1">
      <alignment horizontal="center"/>
    </xf>
    <xf numFmtId="165" fontId="11" fillId="3" borderId="4" xfId="2" applyNumberFormat="1" applyFont="1" applyFill="1" applyBorder="1" applyAlignment="1" applyProtection="1">
      <alignment horizontal="center"/>
    </xf>
    <xf numFmtId="165" fontId="11" fillId="3" borderId="5" xfId="2" applyNumberFormat="1" applyFont="1" applyFill="1" applyBorder="1" applyAlignment="1" applyProtection="1">
      <alignment horizontal="center"/>
    </xf>
    <xf numFmtId="165" fontId="11" fillId="3" borderId="6" xfId="2" applyNumberFormat="1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13E8ED"/>
      <color rgb="FFFFFF66"/>
      <color rgb="FFFE3C3C"/>
      <color rgb="FFFF2D2D"/>
      <color rgb="FF9999FF"/>
      <color rgb="FF66FF66"/>
      <color rgb="FFFA58DB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CFCD-AADB-442F-B0F5-80BC60B90ED6}">
  <dimension ref="A1:L208"/>
  <sheetViews>
    <sheetView tabSelected="1" topLeftCell="A111" workbookViewId="0">
      <selection activeCell="K16" sqref="K16"/>
    </sheetView>
  </sheetViews>
  <sheetFormatPr baseColWidth="10" defaultColWidth="8.83203125" defaultRowHeight="15"/>
  <cols>
    <col min="1" max="1" width="8" customWidth="1"/>
    <col min="2" max="2" width="6.33203125" hidden="1" customWidth="1"/>
    <col min="3" max="3" width="7.1640625" hidden="1" customWidth="1"/>
    <col min="4" max="4" width="7" hidden="1" customWidth="1"/>
    <col min="6" max="6" width="23.83203125" customWidth="1"/>
    <col min="7" max="7" width="22.6640625" customWidth="1"/>
    <col min="10" max="10" width="10.6640625" customWidth="1"/>
  </cols>
  <sheetData>
    <row r="1" spans="1:12" ht="30">
      <c r="A1" s="107" t="s">
        <v>124</v>
      </c>
      <c r="B1" s="107" t="s">
        <v>111</v>
      </c>
      <c r="C1" s="107" t="s">
        <v>108</v>
      </c>
      <c r="D1" s="107" t="s">
        <v>96</v>
      </c>
      <c r="E1" s="107" t="s">
        <v>109</v>
      </c>
      <c r="F1" s="107" t="s">
        <v>43</v>
      </c>
      <c r="G1" s="107" t="s">
        <v>42</v>
      </c>
      <c r="H1" s="107" t="s">
        <v>126</v>
      </c>
      <c r="I1" s="108" t="s">
        <v>110</v>
      </c>
      <c r="J1" s="107" t="s">
        <v>100</v>
      </c>
      <c r="K1" s="107" t="s">
        <v>115</v>
      </c>
      <c r="L1" s="107" t="s">
        <v>116</v>
      </c>
    </row>
    <row r="2" spans="1:12" ht="16">
      <c r="A2" s="115"/>
      <c r="B2" s="115"/>
      <c r="C2" s="115"/>
      <c r="D2" s="115"/>
      <c r="E2" s="101">
        <v>1</v>
      </c>
      <c r="F2" s="115" t="s">
        <v>353</v>
      </c>
      <c r="G2" s="115" t="s">
        <v>354</v>
      </c>
      <c r="H2" s="115"/>
      <c r="I2" s="105">
        <v>15.525</v>
      </c>
      <c r="J2" s="91"/>
      <c r="K2" s="92" t="s">
        <v>691</v>
      </c>
      <c r="L2" s="93">
        <v>851.40000000000009</v>
      </c>
    </row>
    <row r="3" spans="1:12" ht="16">
      <c r="A3" s="115"/>
      <c r="B3" s="115"/>
      <c r="C3" s="115"/>
      <c r="D3" s="115"/>
      <c r="E3" s="101">
        <v>2</v>
      </c>
      <c r="F3" s="115" t="s">
        <v>331</v>
      </c>
      <c r="G3" s="115" t="s">
        <v>332</v>
      </c>
      <c r="H3" s="115"/>
      <c r="I3" s="105">
        <v>15.831</v>
      </c>
      <c r="J3" s="91"/>
      <c r="K3" s="92" t="s">
        <v>692</v>
      </c>
      <c r="L3" s="93">
        <v>696.6</v>
      </c>
    </row>
    <row r="4" spans="1:12" ht="16">
      <c r="A4" s="115"/>
      <c r="B4" s="115"/>
      <c r="C4" s="115"/>
      <c r="D4" s="115"/>
      <c r="E4" s="101">
        <v>3</v>
      </c>
      <c r="F4" s="115" t="s">
        <v>402</v>
      </c>
      <c r="G4" s="115" t="s">
        <v>403</v>
      </c>
      <c r="H4" s="115"/>
      <c r="I4" s="105">
        <v>15.9</v>
      </c>
      <c r="J4" s="91"/>
      <c r="K4" s="92" t="s">
        <v>693</v>
      </c>
      <c r="L4" s="93">
        <v>516</v>
      </c>
    </row>
    <row r="5" spans="1:12" ht="16">
      <c r="A5" s="115"/>
      <c r="B5" s="115"/>
      <c r="C5" s="115"/>
      <c r="D5" s="115"/>
      <c r="E5" s="101">
        <v>4</v>
      </c>
      <c r="F5" s="115" t="s">
        <v>247</v>
      </c>
      <c r="G5" s="115" t="s">
        <v>250</v>
      </c>
      <c r="H5" s="115"/>
      <c r="I5" s="105">
        <v>15.929</v>
      </c>
      <c r="J5" s="91"/>
      <c r="K5" s="92" t="s">
        <v>694</v>
      </c>
      <c r="L5" s="93">
        <v>335.40000000000003</v>
      </c>
    </row>
    <row r="6" spans="1:12" ht="16">
      <c r="A6" s="115"/>
      <c r="B6" s="115"/>
      <c r="C6" s="115"/>
      <c r="D6" s="115"/>
      <c r="E6" s="101">
        <v>5</v>
      </c>
      <c r="F6" s="115" t="s">
        <v>534</v>
      </c>
      <c r="G6" s="115" t="s">
        <v>613</v>
      </c>
      <c r="H6" s="115"/>
      <c r="I6" s="105">
        <v>15.986000000000001</v>
      </c>
      <c r="J6" s="91"/>
      <c r="K6" s="92" t="s">
        <v>695</v>
      </c>
      <c r="L6" s="93">
        <v>180.60000000000002</v>
      </c>
    </row>
    <row r="7" spans="1:12" ht="16">
      <c r="A7" s="115"/>
      <c r="B7" s="115"/>
      <c r="C7" s="115"/>
      <c r="D7" s="115"/>
      <c r="E7" s="101">
        <v>6</v>
      </c>
      <c r="F7" s="115" t="s">
        <v>331</v>
      </c>
      <c r="G7" s="115" t="s">
        <v>358</v>
      </c>
      <c r="H7" s="115"/>
      <c r="I7" s="105">
        <v>16.015999999999998</v>
      </c>
      <c r="J7" s="91"/>
      <c r="K7" s="92"/>
      <c r="L7" s="93"/>
    </row>
    <row r="8" spans="1:12" ht="16">
      <c r="A8" s="115"/>
      <c r="B8" s="115"/>
      <c r="C8" s="115"/>
      <c r="D8" s="115"/>
      <c r="E8" s="101">
        <v>7</v>
      </c>
      <c r="F8" s="115" t="s">
        <v>288</v>
      </c>
      <c r="G8" s="115" t="s">
        <v>290</v>
      </c>
      <c r="H8" s="115"/>
      <c r="I8" s="105">
        <v>16.155000000000001</v>
      </c>
      <c r="J8" s="91"/>
      <c r="K8" s="92" t="s">
        <v>699</v>
      </c>
      <c r="L8" s="93">
        <v>709.5</v>
      </c>
    </row>
    <row r="9" spans="1:12" ht="16">
      <c r="A9" s="115"/>
      <c r="B9" s="115"/>
      <c r="C9" s="115"/>
      <c r="D9" s="115"/>
      <c r="E9" s="101">
        <v>8</v>
      </c>
      <c r="F9" s="115" t="s">
        <v>489</v>
      </c>
      <c r="G9" s="115" t="s">
        <v>490</v>
      </c>
      <c r="H9" s="115"/>
      <c r="I9" s="105">
        <v>16.236000000000001</v>
      </c>
      <c r="J9" s="91"/>
      <c r="K9" s="92" t="s">
        <v>700</v>
      </c>
      <c r="L9" s="93">
        <v>580.5</v>
      </c>
    </row>
    <row r="10" spans="1:12" ht="16">
      <c r="A10" s="115"/>
      <c r="B10" s="115"/>
      <c r="C10" s="115"/>
      <c r="D10" s="115"/>
      <c r="E10" s="101">
        <v>9</v>
      </c>
      <c r="F10" s="115" t="s">
        <v>398</v>
      </c>
      <c r="G10" s="115" t="s">
        <v>399</v>
      </c>
      <c r="H10" s="115"/>
      <c r="I10" s="105">
        <v>16.271999999999998</v>
      </c>
      <c r="J10" s="91"/>
      <c r="K10" s="92" t="s">
        <v>701</v>
      </c>
      <c r="L10" s="93">
        <v>430</v>
      </c>
    </row>
    <row r="11" spans="1:12" ht="16">
      <c r="A11" s="115"/>
      <c r="B11" s="115"/>
      <c r="C11" s="115"/>
      <c r="D11" s="115"/>
      <c r="E11" s="101">
        <v>10</v>
      </c>
      <c r="F11" s="115" t="s">
        <v>335</v>
      </c>
      <c r="G11" s="115" t="s">
        <v>336</v>
      </c>
      <c r="H11" s="115"/>
      <c r="I11" s="105">
        <v>16.295000000000002</v>
      </c>
      <c r="J11" s="91"/>
      <c r="K11" s="92" t="s">
        <v>702</v>
      </c>
      <c r="L11" s="93">
        <v>279.5</v>
      </c>
    </row>
    <row r="12" spans="1:12" ht="16">
      <c r="A12" s="115"/>
      <c r="B12" s="115"/>
      <c r="C12" s="115"/>
      <c r="D12" s="115"/>
      <c r="E12" s="101">
        <v>11</v>
      </c>
      <c r="F12" s="115" t="s">
        <v>417</v>
      </c>
      <c r="G12" s="115" t="s">
        <v>418</v>
      </c>
      <c r="H12" s="115"/>
      <c r="I12" s="105">
        <v>16.379000000000001</v>
      </c>
      <c r="J12" s="91"/>
      <c r="K12" s="92" t="s">
        <v>703</v>
      </c>
      <c r="L12" s="93">
        <v>150.50000000000003</v>
      </c>
    </row>
    <row r="13" spans="1:12" ht="16">
      <c r="A13" s="115"/>
      <c r="B13" s="115"/>
      <c r="C13" s="115"/>
      <c r="D13" s="115"/>
      <c r="E13" s="101">
        <v>12</v>
      </c>
      <c r="F13" s="115" t="s">
        <v>221</v>
      </c>
      <c r="G13" s="115" t="s">
        <v>530</v>
      </c>
      <c r="H13" s="115"/>
      <c r="I13" s="105">
        <v>16.404</v>
      </c>
      <c r="J13" s="91"/>
      <c r="K13" s="92"/>
      <c r="L13" s="93"/>
    </row>
    <row r="14" spans="1:12" ht="16">
      <c r="A14" s="115"/>
      <c r="B14" s="115"/>
      <c r="C14" s="115"/>
      <c r="D14" s="115"/>
      <c r="E14" s="101">
        <v>13</v>
      </c>
      <c r="F14" s="115" t="s">
        <v>291</v>
      </c>
      <c r="G14" s="115" t="s">
        <v>293</v>
      </c>
      <c r="H14" s="115"/>
      <c r="I14" s="105">
        <v>16.411000000000001</v>
      </c>
      <c r="J14" s="91"/>
      <c r="K14" s="92"/>
      <c r="L14" s="93"/>
    </row>
    <row r="15" spans="1:12" ht="16">
      <c r="A15" s="115"/>
      <c r="B15" s="115"/>
      <c r="C15" s="115"/>
      <c r="D15" s="115"/>
      <c r="E15" s="101">
        <v>14</v>
      </c>
      <c r="F15" s="115" t="s">
        <v>368</v>
      </c>
      <c r="G15" s="115" t="s">
        <v>370</v>
      </c>
      <c r="H15" s="115"/>
      <c r="I15" s="105">
        <v>16.425000000000001</v>
      </c>
      <c r="J15" s="91"/>
      <c r="K15" s="92"/>
      <c r="L15" s="93"/>
    </row>
    <row r="16" spans="1:12" ht="16">
      <c r="A16" s="115"/>
      <c r="B16" s="115"/>
      <c r="C16" s="115"/>
      <c r="D16" s="115"/>
      <c r="E16" s="101">
        <v>15</v>
      </c>
      <c r="F16" s="115" t="s">
        <v>337</v>
      </c>
      <c r="G16" s="115" t="s">
        <v>338</v>
      </c>
      <c r="H16" s="115"/>
      <c r="I16" s="105">
        <v>16.459</v>
      </c>
      <c r="J16" s="91"/>
      <c r="K16" s="92"/>
      <c r="L16" s="93"/>
    </row>
    <row r="17" spans="1:12" ht="16">
      <c r="A17" s="115"/>
      <c r="B17" s="115"/>
      <c r="C17" s="115"/>
      <c r="D17" s="115"/>
      <c r="E17" s="101">
        <v>16</v>
      </c>
      <c r="F17" s="115" t="s">
        <v>411</v>
      </c>
      <c r="G17" s="115" t="s">
        <v>413</v>
      </c>
      <c r="H17" s="115"/>
      <c r="I17" s="105">
        <v>16.492000000000001</v>
      </c>
      <c r="J17" s="91"/>
      <c r="K17" s="92"/>
      <c r="L17" s="93"/>
    </row>
    <row r="18" spans="1:12" ht="16">
      <c r="A18" s="115"/>
      <c r="B18" s="115"/>
      <c r="C18" s="115"/>
      <c r="D18" s="115"/>
      <c r="E18" s="101">
        <v>17</v>
      </c>
      <c r="F18" s="115" t="s">
        <v>329</v>
      </c>
      <c r="G18" s="115" t="s">
        <v>330</v>
      </c>
      <c r="H18" s="115"/>
      <c r="I18" s="105">
        <v>16.512</v>
      </c>
      <c r="J18" s="91"/>
      <c r="K18" s="92"/>
      <c r="L18" s="93"/>
    </row>
    <row r="19" spans="1:12" ht="16">
      <c r="A19" s="115"/>
      <c r="B19" s="115"/>
      <c r="C19" s="115"/>
      <c r="D19" s="115"/>
      <c r="E19" s="101">
        <v>18</v>
      </c>
      <c r="F19" s="115" t="s">
        <v>181</v>
      </c>
      <c r="G19" s="115" t="s">
        <v>182</v>
      </c>
      <c r="H19" s="115"/>
      <c r="I19" s="105">
        <v>16.533999999999999</v>
      </c>
      <c r="J19" s="91"/>
      <c r="K19" s="92" t="s">
        <v>707</v>
      </c>
      <c r="L19" s="93">
        <v>567.6</v>
      </c>
    </row>
    <row r="20" spans="1:12" ht="16">
      <c r="A20" s="115"/>
      <c r="B20" s="115"/>
      <c r="C20" s="115"/>
      <c r="D20" s="115"/>
      <c r="E20" s="101">
        <v>19</v>
      </c>
      <c r="F20" s="115" t="s">
        <v>498</v>
      </c>
      <c r="G20" s="115" t="s">
        <v>499</v>
      </c>
      <c r="H20" s="115"/>
      <c r="I20" s="105">
        <v>16.581</v>
      </c>
      <c r="J20" s="91"/>
      <c r="K20" s="92" t="s">
        <v>708</v>
      </c>
      <c r="L20" s="93">
        <v>464.40000000000003</v>
      </c>
    </row>
    <row r="21" spans="1:12" ht="16">
      <c r="A21" s="115"/>
      <c r="B21" s="115"/>
      <c r="C21" s="115"/>
      <c r="D21" s="115"/>
      <c r="E21" s="101">
        <v>20</v>
      </c>
      <c r="F21" s="115" t="s">
        <v>167</v>
      </c>
      <c r="G21" s="115" t="s">
        <v>168</v>
      </c>
      <c r="H21" s="115"/>
      <c r="I21" s="105">
        <v>16.606999999999999</v>
      </c>
      <c r="J21" s="91"/>
      <c r="K21" s="92" t="s">
        <v>709</v>
      </c>
      <c r="L21" s="93">
        <v>344</v>
      </c>
    </row>
    <row r="22" spans="1:12" ht="16">
      <c r="A22" s="115"/>
      <c r="B22" s="115"/>
      <c r="C22" s="115"/>
      <c r="D22" s="115"/>
      <c r="E22" s="101">
        <v>21</v>
      </c>
      <c r="F22" s="115" t="s">
        <v>473</v>
      </c>
      <c r="G22" s="115" t="s">
        <v>474</v>
      </c>
      <c r="H22" s="115"/>
      <c r="I22" s="105">
        <v>16.631</v>
      </c>
      <c r="J22" s="91"/>
      <c r="K22" s="92" t="s">
        <v>710</v>
      </c>
      <c r="L22" s="93">
        <v>223.6</v>
      </c>
    </row>
    <row r="23" spans="1:12" ht="16">
      <c r="A23" s="115"/>
      <c r="B23" s="115"/>
      <c r="C23" s="115"/>
      <c r="D23" s="115"/>
      <c r="E23" s="101">
        <v>22</v>
      </c>
      <c r="F23" s="115" t="s">
        <v>398</v>
      </c>
      <c r="G23" s="115" t="s">
        <v>401</v>
      </c>
      <c r="H23" s="115"/>
      <c r="I23" s="105">
        <v>16.632000000000001</v>
      </c>
      <c r="J23" s="91"/>
      <c r="K23" s="92" t="s">
        <v>711</v>
      </c>
      <c r="L23" s="93">
        <v>120.4</v>
      </c>
    </row>
    <row r="24" spans="1:12" ht="16">
      <c r="A24" s="115"/>
      <c r="B24" s="115"/>
      <c r="C24" s="115"/>
      <c r="D24" s="115"/>
      <c r="E24" s="101">
        <v>23</v>
      </c>
      <c r="F24" s="115" t="s">
        <v>353</v>
      </c>
      <c r="G24" s="115" t="s">
        <v>357</v>
      </c>
      <c r="H24" s="115"/>
      <c r="I24" s="105">
        <v>16.655000000000001</v>
      </c>
      <c r="J24" s="91"/>
      <c r="K24" s="92"/>
      <c r="L24" s="93"/>
    </row>
    <row r="25" spans="1:12" ht="16">
      <c r="A25" s="115"/>
      <c r="B25" s="115"/>
      <c r="C25" s="115"/>
      <c r="D25" s="115"/>
      <c r="E25" s="101">
        <v>24</v>
      </c>
      <c r="F25" s="115" t="s">
        <v>647</v>
      </c>
      <c r="G25" s="115" t="s">
        <v>648</v>
      </c>
      <c r="H25" s="115"/>
      <c r="I25" s="105">
        <v>16.689</v>
      </c>
      <c r="J25" s="91"/>
      <c r="K25" s="92"/>
      <c r="L25" s="93"/>
    </row>
    <row r="26" spans="1:12" ht="16">
      <c r="A26" s="115"/>
      <c r="B26" s="115"/>
      <c r="C26" s="115"/>
      <c r="D26" s="115"/>
      <c r="E26" s="101">
        <v>25</v>
      </c>
      <c r="F26" s="115" t="s">
        <v>288</v>
      </c>
      <c r="G26" s="115" t="s">
        <v>289</v>
      </c>
      <c r="H26" s="115"/>
      <c r="I26" s="105">
        <v>16.718</v>
      </c>
      <c r="J26" s="91"/>
      <c r="K26" s="92"/>
      <c r="L26" s="93"/>
    </row>
    <row r="27" spans="1:12" ht="16">
      <c r="A27" s="115"/>
      <c r="B27" s="115"/>
      <c r="C27" s="115"/>
      <c r="D27" s="115"/>
      <c r="E27" s="101">
        <v>26</v>
      </c>
      <c r="F27" s="115" t="s">
        <v>365</v>
      </c>
      <c r="G27" s="115" t="s">
        <v>367</v>
      </c>
      <c r="H27" s="115"/>
      <c r="I27" s="105">
        <v>16.733000000000001</v>
      </c>
      <c r="J27" s="91"/>
      <c r="K27" s="92"/>
      <c r="L27" s="93"/>
    </row>
    <row r="28" spans="1:12" ht="16">
      <c r="A28" s="115"/>
      <c r="B28" s="115"/>
      <c r="C28" s="115"/>
      <c r="D28" s="115"/>
      <c r="E28" s="101">
        <v>27</v>
      </c>
      <c r="F28" s="115" t="s">
        <v>229</v>
      </c>
      <c r="G28" s="115" t="s">
        <v>231</v>
      </c>
      <c r="H28" s="115"/>
      <c r="I28" s="105">
        <v>16.736999999999998</v>
      </c>
      <c r="J28" s="91"/>
      <c r="K28" s="92"/>
      <c r="L28" s="93"/>
    </row>
    <row r="29" spans="1:12" ht="16">
      <c r="A29" s="115"/>
      <c r="B29" s="115"/>
      <c r="C29" s="115"/>
      <c r="D29" s="115"/>
      <c r="E29" s="101">
        <v>28</v>
      </c>
      <c r="F29" s="115" t="s">
        <v>423</v>
      </c>
      <c r="G29" s="115" t="s">
        <v>424</v>
      </c>
      <c r="H29" s="115"/>
      <c r="I29" s="105">
        <v>16.739000000000001</v>
      </c>
      <c r="J29" s="91"/>
      <c r="K29" s="92"/>
      <c r="L29" s="93"/>
    </row>
    <row r="30" spans="1:12" ht="16">
      <c r="A30" s="115"/>
      <c r="B30" s="115"/>
      <c r="C30" s="115"/>
      <c r="D30" s="115"/>
      <c r="E30" s="101">
        <v>29</v>
      </c>
      <c r="F30" s="115" t="s">
        <v>274</v>
      </c>
      <c r="G30" s="115" t="s">
        <v>276</v>
      </c>
      <c r="H30" s="115"/>
      <c r="I30" s="105">
        <v>16.742000000000001</v>
      </c>
      <c r="J30" s="91"/>
      <c r="K30" s="92"/>
      <c r="L30" s="93"/>
    </row>
    <row r="31" spans="1:12" ht="16">
      <c r="A31" s="115"/>
      <c r="B31" s="115"/>
      <c r="C31" s="115"/>
      <c r="D31" s="115"/>
      <c r="E31" s="101">
        <v>30</v>
      </c>
      <c r="F31" s="115" t="s">
        <v>440</v>
      </c>
      <c r="G31" s="115" t="s">
        <v>441</v>
      </c>
      <c r="H31" s="115"/>
      <c r="I31" s="105">
        <v>16.754999999999999</v>
      </c>
      <c r="J31" s="91"/>
      <c r="K31" s="92"/>
      <c r="L31" s="93"/>
    </row>
    <row r="32" spans="1:12" ht="16">
      <c r="A32" s="115"/>
      <c r="B32" s="115"/>
      <c r="C32" s="115"/>
      <c r="D32" s="115"/>
      <c r="E32" s="101">
        <v>31</v>
      </c>
      <c r="F32" s="115" t="s">
        <v>316</v>
      </c>
      <c r="G32" s="115" t="s">
        <v>317</v>
      </c>
      <c r="H32" s="115"/>
      <c r="I32" s="105">
        <v>16.797000000000001</v>
      </c>
      <c r="J32" s="91"/>
      <c r="K32" s="92"/>
      <c r="L32" s="93"/>
    </row>
    <row r="33" spans="1:12" ht="16">
      <c r="A33" s="115"/>
      <c r="B33" s="115"/>
      <c r="C33" s="115"/>
      <c r="D33" s="115"/>
      <c r="E33" s="101">
        <v>32</v>
      </c>
      <c r="F33" s="115" t="s">
        <v>326</v>
      </c>
      <c r="G33" s="115" t="s">
        <v>328</v>
      </c>
      <c r="H33" s="115"/>
      <c r="I33" s="105">
        <v>16.805</v>
      </c>
      <c r="J33" s="91"/>
      <c r="K33" s="92"/>
      <c r="L33" s="93"/>
    </row>
    <row r="34" spans="1:12" ht="16">
      <c r="A34" s="115"/>
      <c r="B34" s="115"/>
      <c r="C34" s="115"/>
      <c r="D34" s="115"/>
      <c r="E34" s="101">
        <v>33</v>
      </c>
      <c r="F34" s="115" t="s">
        <v>263</v>
      </c>
      <c r="G34" s="115" t="s">
        <v>264</v>
      </c>
      <c r="H34" s="115"/>
      <c r="I34" s="105">
        <v>16.814</v>
      </c>
      <c r="J34" s="91"/>
      <c r="K34" s="92"/>
      <c r="L34" s="93"/>
    </row>
    <row r="35" spans="1:12" ht="16">
      <c r="A35" s="115"/>
      <c r="B35" s="115"/>
      <c r="C35" s="115"/>
      <c r="D35" s="115"/>
      <c r="E35" s="101">
        <v>34</v>
      </c>
      <c r="F35" s="115" t="s">
        <v>208</v>
      </c>
      <c r="G35" s="115" t="s">
        <v>210</v>
      </c>
      <c r="H35" s="115"/>
      <c r="I35" s="105">
        <v>16.815000000000001</v>
      </c>
      <c r="J35" s="91"/>
      <c r="K35" s="92"/>
      <c r="L35" s="93"/>
    </row>
    <row r="36" spans="1:12" ht="16">
      <c r="A36" s="115"/>
      <c r="B36" s="115"/>
      <c r="C36" s="115"/>
      <c r="D36" s="115"/>
      <c r="E36" s="101">
        <v>35</v>
      </c>
      <c r="F36" s="115" t="s">
        <v>375</v>
      </c>
      <c r="G36" s="115" t="s">
        <v>376</v>
      </c>
      <c r="H36" s="115"/>
      <c r="I36" s="105">
        <v>16.826000000000001</v>
      </c>
      <c r="J36" s="91"/>
      <c r="K36" s="92"/>
      <c r="L36" s="93"/>
    </row>
    <row r="37" spans="1:12" ht="16">
      <c r="A37" s="115"/>
      <c r="B37" s="115"/>
      <c r="C37" s="115"/>
      <c r="D37" s="115"/>
      <c r="E37" s="101">
        <v>36</v>
      </c>
      <c r="F37" s="115" t="s">
        <v>297</v>
      </c>
      <c r="G37" s="115" t="s">
        <v>300</v>
      </c>
      <c r="H37" s="115"/>
      <c r="I37" s="105">
        <v>16.827999999999999</v>
      </c>
      <c r="J37" s="91"/>
      <c r="K37" s="92"/>
      <c r="L37" s="93"/>
    </row>
    <row r="38" spans="1:12" ht="16">
      <c r="A38" s="115"/>
      <c r="B38" s="115"/>
      <c r="C38" s="115"/>
      <c r="D38" s="115"/>
      <c r="E38" s="101">
        <v>37</v>
      </c>
      <c r="F38" s="115" t="s">
        <v>277</v>
      </c>
      <c r="G38" s="115" t="s">
        <v>278</v>
      </c>
      <c r="H38" s="115"/>
      <c r="I38" s="105">
        <v>16.893000000000001</v>
      </c>
      <c r="J38" s="91"/>
      <c r="K38" s="92"/>
      <c r="L38" s="93"/>
    </row>
    <row r="39" spans="1:12" ht="16">
      <c r="A39" s="115"/>
      <c r="B39" s="115"/>
      <c r="C39" s="115"/>
      <c r="D39" s="115"/>
      <c r="E39" s="101">
        <v>38</v>
      </c>
      <c r="F39" s="115" t="s">
        <v>139</v>
      </c>
      <c r="G39" s="115" t="s">
        <v>143</v>
      </c>
      <c r="H39" s="115"/>
      <c r="I39" s="105">
        <v>16.896999999999998</v>
      </c>
      <c r="J39" s="91"/>
      <c r="K39" s="92"/>
      <c r="L39" s="93"/>
    </row>
    <row r="40" spans="1:12" ht="16">
      <c r="A40" s="115"/>
      <c r="B40" s="115"/>
      <c r="C40" s="115"/>
      <c r="D40" s="115"/>
      <c r="E40" s="101">
        <v>39</v>
      </c>
      <c r="F40" s="115" t="s">
        <v>391</v>
      </c>
      <c r="G40" s="115" t="s">
        <v>393</v>
      </c>
      <c r="H40" s="115"/>
      <c r="I40" s="105">
        <v>16.954999999999998</v>
      </c>
      <c r="J40" s="91"/>
      <c r="K40" s="92"/>
      <c r="L40" s="93"/>
    </row>
    <row r="41" spans="1:12" ht="16">
      <c r="A41" s="115"/>
      <c r="B41" s="115"/>
      <c r="C41" s="115"/>
      <c r="D41" s="115"/>
      <c r="E41" s="101">
        <v>40</v>
      </c>
      <c r="F41" s="115" t="s">
        <v>483</v>
      </c>
      <c r="G41" s="115" t="s">
        <v>484</v>
      </c>
      <c r="H41" s="115"/>
      <c r="I41" s="105">
        <v>17.010999999999999</v>
      </c>
      <c r="J41" s="91"/>
      <c r="K41" s="92"/>
      <c r="L41" s="93"/>
    </row>
    <row r="42" spans="1:12" ht="16">
      <c r="A42" s="115"/>
      <c r="B42" s="115"/>
      <c r="C42" s="115"/>
      <c r="D42" s="115"/>
      <c r="E42" s="101">
        <v>41</v>
      </c>
      <c r="F42" s="115" t="s">
        <v>229</v>
      </c>
      <c r="G42" s="115" t="s">
        <v>230</v>
      </c>
      <c r="H42" s="115"/>
      <c r="I42" s="105">
        <v>17.013999999999999</v>
      </c>
      <c r="J42" s="91"/>
      <c r="K42" s="92"/>
      <c r="L42" s="93"/>
    </row>
    <row r="43" spans="1:12" ht="16">
      <c r="A43" s="115"/>
      <c r="B43" s="115"/>
      <c r="C43" s="115"/>
      <c r="D43" s="115"/>
      <c r="E43" s="101">
        <v>42</v>
      </c>
      <c r="F43" s="115" t="s">
        <v>375</v>
      </c>
      <c r="G43" s="115" t="s">
        <v>378</v>
      </c>
      <c r="H43" s="115"/>
      <c r="I43" s="105">
        <v>17.059999999999999</v>
      </c>
      <c r="J43" s="91"/>
      <c r="K43" s="92" t="s">
        <v>715</v>
      </c>
      <c r="L43" s="93">
        <v>425.70000000000005</v>
      </c>
    </row>
    <row r="44" spans="1:12" ht="16">
      <c r="A44" s="115"/>
      <c r="B44" s="115"/>
      <c r="C44" s="115"/>
      <c r="D44" s="115"/>
      <c r="E44" s="101">
        <v>43</v>
      </c>
      <c r="F44" s="115" t="s">
        <v>326</v>
      </c>
      <c r="G44" s="115" t="s">
        <v>327</v>
      </c>
      <c r="H44" s="115"/>
      <c r="I44" s="105">
        <v>17.084</v>
      </c>
      <c r="J44" s="91"/>
      <c r="K44" s="92" t="s">
        <v>716</v>
      </c>
      <c r="L44" s="93">
        <v>348.3</v>
      </c>
    </row>
    <row r="45" spans="1:12" ht="16">
      <c r="A45" s="115"/>
      <c r="B45" s="115"/>
      <c r="C45" s="115"/>
      <c r="D45" s="115"/>
      <c r="E45" s="101">
        <v>44</v>
      </c>
      <c r="F45" s="115" t="s">
        <v>534</v>
      </c>
      <c r="G45" s="115" t="s">
        <v>614</v>
      </c>
      <c r="H45" s="115"/>
      <c r="I45" s="105">
        <v>17.108000000000001</v>
      </c>
      <c r="J45" s="91"/>
      <c r="K45" s="92" t="s">
        <v>717</v>
      </c>
      <c r="L45" s="93">
        <v>258</v>
      </c>
    </row>
    <row r="46" spans="1:12" ht="16">
      <c r="A46" s="115"/>
      <c r="B46" s="115"/>
      <c r="C46" s="115"/>
      <c r="D46" s="115"/>
      <c r="E46" s="101">
        <v>45</v>
      </c>
      <c r="F46" s="115" t="s">
        <v>206</v>
      </c>
      <c r="G46" s="115" t="s">
        <v>207</v>
      </c>
      <c r="H46" s="115"/>
      <c r="I46" s="105">
        <v>17.116</v>
      </c>
      <c r="J46" s="91"/>
      <c r="K46" s="92" t="s">
        <v>718</v>
      </c>
      <c r="L46" s="93">
        <v>167.70000000000002</v>
      </c>
    </row>
    <row r="47" spans="1:12" ht="16">
      <c r="A47" s="115"/>
      <c r="B47" s="115"/>
      <c r="C47" s="115"/>
      <c r="D47" s="115"/>
      <c r="E47" s="101">
        <v>46</v>
      </c>
      <c r="F47" s="115" t="s">
        <v>286</v>
      </c>
      <c r="G47" s="115" t="s">
        <v>287</v>
      </c>
      <c r="H47" s="115"/>
      <c r="I47" s="105">
        <v>17.149999999999999</v>
      </c>
      <c r="J47" s="91"/>
      <c r="K47" s="92" t="s">
        <v>719</v>
      </c>
      <c r="L47" s="93">
        <v>90.300000000000011</v>
      </c>
    </row>
    <row r="48" spans="1:12" ht="16">
      <c r="A48" s="115"/>
      <c r="B48" s="115"/>
      <c r="C48" s="115"/>
      <c r="D48" s="115"/>
      <c r="E48" s="101">
        <v>47</v>
      </c>
      <c r="F48" s="115" t="s">
        <v>208</v>
      </c>
      <c r="G48" s="115" t="s">
        <v>209</v>
      </c>
      <c r="H48" s="115"/>
      <c r="I48" s="105">
        <v>17.152999999999999</v>
      </c>
      <c r="J48" s="91"/>
      <c r="K48" s="92"/>
      <c r="L48" s="93"/>
    </row>
    <row r="49" spans="1:12" ht="16">
      <c r="A49" s="115"/>
      <c r="B49" s="115"/>
      <c r="C49" s="115"/>
      <c r="D49" s="115"/>
      <c r="E49" s="101">
        <v>48</v>
      </c>
      <c r="F49" s="115" t="s">
        <v>316</v>
      </c>
      <c r="G49" s="115" t="s">
        <v>319</v>
      </c>
      <c r="H49" s="115"/>
      <c r="I49" s="105">
        <v>17.155999999999999</v>
      </c>
      <c r="J49" s="91"/>
      <c r="K49" s="92"/>
      <c r="L49" s="93"/>
    </row>
    <row r="50" spans="1:12" ht="16">
      <c r="A50" s="115"/>
      <c r="B50" s="115"/>
      <c r="C50" s="115"/>
      <c r="D50" s="115"/>
      <c r="E50" s="101">
        <v>49</v>
      </c>
      <c r="F50" s="115" t="s">
        <v>170</v>
      </c>
      <c r="G50" s="115" t="s">
        <v>547</v>
      </c>
      <c r="H50" s="115"/>
      <c r="I50" s="105">
        <v>17.166</v>
      </c>
      <c r="J50" s="91"/>
      <c r="K50" s="92"/>
      <c r="L50" s="93"/>
    </row>
    <row r="51" spans="1:12" ht="16">
      <c r="A51" s="115"/>
      <c r="B51" s="115"/>
      <c r="C51" s="115"/>
      <c r="D51" s="115"/>
      <c r="E51" s="101">
        <v>50</v>
      </c>
      <c r="F51" s="115" t="s">
        <v>154</v>
      </c>
      <c r="G51" s="115" t="s">
        <v>156</v>
      </c>
      <c r="H51" s="115"/>
      <c r="I51" s="105">
        <v>17.199000000000002</v>
      </c>
      <c r="J51" s="91"/>
      <c r="K51" s="92"/>
      <c r="L51" s="93"/>
    </row>
    <row r="52" spans="1:12" ht="16">
      <c r="A52" s="115"/>
      <c r="B52" s="115"/>
      <c r="C52" s="115"/>
      <c r="D52" s="115"/>
      <c r="E52" s="101">
        <v>51</v>
      </c>
      <c r="F52" s="115" t="s">
        <v>174</v>
      </c>
      <c r="G52" s="115" t="s">
        <v>175</v>
      </c>
      <c r="H52" s="115"/>
      <c r="I52" s="105">
        <v>17.218</v>
      </c>
      <c r="J52" s="91"/>
      <c r="K52" s="92"/>
      <c r="L52" s="93"/>
    </row>
    <row r="53" spans="1:12" ht="16">
      <c r="A53" s="115"/>
      <c r="B53" s="115"/>
      <c r="C53" s="115"/>
      <c r="D53" s="115"/>
      <c r="E53" s="101">
        <v>52</v>
      </c>
      <c r="F53" s="115" t="s">
        <v>411</v>
      </c>
      <c r="G53" s="115" t="s">
        <v>412</v>
      </c>
      <c r="H53" s="115"/>
      <c r="I53" s="105">
        <v>17.218</v>
      </c>
      <c r="J53" s="91"/>
      <c r="K53" s="92"/>
      <c r="L53" s="93"/>
    </row>
    <row r="54" spans="1:12" ht="16">
      <c r="A54" s="115"/>
      <c r="B54" s="115"/>
      <c r="C54" s="115"/>
      <c r="D54" s="115"/>
      <c r="E54" s="101">
        <v>53</v>
      </c>
      <c r="F54" s="115" t="s">
        <v>423</v>
      </c>
      <c r="G54" s="115" t="s">
        <v>425</v>
      </c>
      <c r="H54" s="115"/>
      <c r="I54" s="105">
        <v>17.254999999999999</v>
      </c>
      <c r="J54" s="91"/>
      <c r="K54" s="92"/>
      <c r="L54" s="93"/>
    </row>
    <row r="55" spans="1:12" ht="16">
      <c r="A55" s="115"/>
      <c r="B55" s="115"/>
      <c r="C55" s="115"/>
      <c r="D55" s="115"/>
      <c r="E55" s="101">
        <v>54</v>
      </c>
      <c r="F55" s="115" t="s">
        <v>353</v>
      </c>
      <c r="G55" s="115" t="s">
        <v>355</v>
      </c>
      <c r="H55" s="115"/>
      <c r="I55" s="105">
        <v>17.321000000000002</v>
      </c>
      <c r="J55" s="91"/>
      <c r="K55" s="92"/>
      <c r="L55" s="93"/>
    </row>
    <row r="56" spans="1:12" ht="16">
      <c r="A56" s="115"/>
      <c r="B56" s="115"/>
      <c r="C56" s="115"/>
      <c r="D56" s="115"/>
      <c r="E56" s="101">
        <v>55</v>
      </c>
      <c r="F56" s="115" t="s">
        <v>341</v>
      </c>
      <c r="G56" s="115"/>
      <c r="H56" s="115"/>
      <c r="I56" s="105">
        <v>17.387</v>
      </c>
      <c r="J56" s="91"/>
      <c r="K56" s="92"/>
      <c r="L56" s="93"/>
    </row>
    <row r="57" spans="1:12" ht="16">
      <c r="A57" s="115"/>
      <c r="B57" s="115"/>
      <c r="C57" s="115"/>
      <c r="D57" s="115"/>
      <c r="E57" s="101">
        <v>56</v>
      </c>
      <c r="F57" s="115" t="s">
        <v>221</v>
      </c>
      <c r="G57" s="115" t="s">
        <v>531</v>
      </c>
      <c r="H57" s="115"/>
      <c r="I57" s="105">
        <v>17.47</v>
      </c>
      <c r="J57" s="91"/>
      <c r="K57" s="92"/>
      <c r="L57" s="93"/>
    </row>
    <row r="58" spans="1:12" ht="16">
      <c r="A58" s="115"/>
      <c r="B58" s="115"/>
      <c r="C58" s="115"/>
      <c r="D58" s="115"/>
      <c r="E58" s="101">
        <v>57</v>
      </c>
      <c r="F58" s="115" t="s">
        <v>545</v>
      </c>
      <c r="G58" s="115" t="s">
        <v>546</v>
      </c>
      <c r="H58" s="115"/>
      <c r="I58" s="105">
        <v>17.478999999999999</v>
      </c>
      <c r="J58" s="91"/>
      <c r="K58" s="92"/>
      <c r="L58" s="93"/>
    </row>
    <row r="59" spans="1:12" ht="16">
      <c r="A59" s="115"/>
      <c r="B59" s="115"/>
      <c r="C59" s="115"/>
      <c r="D59" s="115"/>
      <c r="E59" s="101">
        <v>58</v>
      </c>
      <c r="F59" s="115" t="s">
        <v>469</v>
      </c>
      <c r="G59" s="115" t="s">
        <v>470</v>
      </c>
      <c r="H59" s="115"/>
      <c r="I59" s="105">
        <v>17.542000000000002</v>
      </c>
      <c r="J59" s="91"/>
      <c r="K59" s="92" t="s">
        <v>723</v>
      </c>
      <c r="L59" s="93">
        <v>283.8</v>
      </c>
    </row>
    <row r="60" spans="1:12" ht="16">
      <c r="A60" s="115"/>
      <c r="B60" s="115"/>
      <c r="C60" s="115"/>
      <c r="D60" s="115"/>
      <c r="E60" s="101">
        <v>59</v>
      </c>
      <c r="F60" s="115" t="s">
        <v>146</v>
      </c>
      <c r="G60" s="115" t="s">
        <v>147</v>
      </c>
      <c r="H60" s="115"/>
      <c r="I60" s="105">
        <v>17.603000000000002</v>
      </c>
      <c r="J60" s="91"/>
      <c r="K60" s="92" t="s">
        <v>724</v>
      </c>
      <c r="L60" s="93">
        <v>232.20000000000002</v>
      </c>
    </row>
    <row r="61" spans="1:12" ht="16">
      <c r="A61" s="115"/>
      <c r="B61" s="115"/>
      <c r="C61" s="115"/>
      <c r="D61" s="115"/>
      <c r="E61" s="101">
        <v>60</v>
      </c>
      <c r="F61" s="115" t="s">
        <v>347</v>
      </c>
      <c r="G61" s="115" t="s">
        <v>348</v>
      </c>
      <c r="H61" s="115"/>
      <c r="I61" s="105">
        <v>17.625</v>
      </c>
      <c r="J61" s="91"/>
      <c r="K61" s="92" t="s">
        <v>725</v>
      </c>
      <c r="L61" s="93">
        <v>172</v>
      </c>
    </row>
    <row r="62" spans="1:12" ht="16">
      <c r="A62" s="115"/>
      <c r="B62" s="115"/>
      <c r="C62" s="115"/>
      <c r="D62" s="115"/>
      <c r="E62" s="101">
        <v>61</v>
      </c>
      <c r="F62" s="115" t="s">
        <v>154</v>
      </c>
      <c r="G62" s="115" t="s">
        <v>158</v>
      </c>
      <c r="H62" s="115"/>
      <c r="I62" s="105">
        <v>17.635000000000002</v>
      </c>
      <c r="J62" s="91"/>
      <c r="K62" s="92" t="s">
        <v>726</v>
      </c>
      <c r="L62" s="93">
        <v>111.8</v>
      </c>
    </row>
    <row r="63" spans="1:12" ht="16">
      <c r="A63" s="115"/>
      <c r="B63" s="115"/>
      <c r="C63" s="115"/>
      <c r="D63" s="115"/>
      <c r="E63" s="101">
        <v>62</v>
      </c>
      <c r="F63" s="115" t="s">
        <v>316</v>
      </c>
      <c r="G63" s="115" t="s">
        <v>318</v>
      </c>
      <c r="H63" s="115"/>
      <c r="I63" s="105">
        <v>17.654</v>
      </c>
      <c r="J63" s="91"/>
      <c r="K63" s="92" t="s">
        <v>727</v>
      </c>
      <c r="L63" s="93">
        <v>60.2</v>
      </c>
    </row>
    <row r="64" spans="1:12" ht="16">
      <c r="A64" s="115"/>
      <c r="B64" s="115"/>
      <c r="C64" s="115"/>
      <c r="D64" s="115"/>
      <c r="E64" s="101">
        <v>63</v>
      </c>
      <c r="F64" s="115" t="s">
        <v>341</v>
      </c>
      <c r="G64" s="115" t="s">
        <v>360</v>
      </c>
      <c r="H64" s="115"/>
      <c r="I64" s="105">
        <v>17.681999999999999</v>
      </c>
      <c r="J64" s="91"/>
      <c r="K64" s="92"/>
      <c r="L64" s="93"/>
    </row>
    <row r="65" spans="1:12" ht="16">
      <c r="A65" s="115"/>
      <c r="B65" s="115"/>
      <c r="C65" s="115"/>
      <c r="D65" s="115"/>
      <c r="E65" s="101">
        <v>64</v>
      </c>
      <c r="F65" s="115" t="s">
        <v>154</v>
      </c>
      <c r="G65" s="115" t="s">
        <v>155</v>
      </c>
      <c r="H65" s="115"/>
      <c r="I65" s="105">
        <v>17.899999999999999</v>
      </c>
      <c r="J65" s="91"/>
      <c r="K65" s="92"/>
      <c r="L65" s="93"/>
    </row>
    <row r="66" spans="1:12" ht="16">
      <c r="A66" s="115"/>
      <c r="B66" s="115"/>
      <c r="C66" s="115"/>
      <c r="D66" s="115"/>
      <c r="E66" s="101">
        <v>65</v>
      </c>
      <c r="F66" s="115" t="s">
        <v>154</v>
      </c>
      <c r="G66" s="115" t="s">
        <v>157</v>
      </c>
      <c r="H66" s="115"/>
      <c r="I66" s="105">
        <v>18.079999999999998</v>
      </c>
      <c r="J66" s="91"/>
      <c r="K66" s="92"/>
      <c r="L66" s="93"/>
    </row>
    <row r="67" spans="1:12" ht="16">
      <c r="A67" s="115"/>
      <c r="B67" s="115"/>
      <c r="C67" s="115"/>
      <c r="D67" s="115"/>
      <c r="E67" s="101">
        <v>66</v>
      </c>
      <c r="F67" s="115" t="s">
        <v>459</v>
      </c>
      <c r="G67" s="115" t="s">
        <v>460</v>
      </c>
      <c r="H67" s="115"/>
      <c r="I67" s="105">
        <v>18.148</v>
      </c>
      <c r="J67" s="91"/>
      <c r="K67" s="92"/>
      <c r="L67" s="93"/>
    </row>
    <row r="68" spans="1:12" ht="16">
      <c r="A68" s="115"/>
      <c r="B68" s="115"/>
      <c r="C68" s="115"/>
      <c r="D68" s="115"/>
      <c r="E68" s="101">
        <v>67</v>
      </c>
      <c r="F68" s="115" t="s">
        <v>517</v>
      </c>
      <c r="G68" s="115" t="s">
        <v>518</v>
      </c>
      <c r="H68" s="115"/>
      <c r="I68" s="105">
        <v>18.239000000000001</v>
      </c>
      <c r="J68" s="91"/>
      <c r="K68" s="92"/>
      <c r="L68" s="93"/>
    </row>
    <row r="69" spans="1:12" ht="16">
      <c r="A69" s="115"/>
      <c r="B69" s="115"/>
      <c r="C69" s="115"/>
      <c r="D69" s="115"/>
      <c r="E69" s="101">
        <v>68</v>
      </c>
      <c r="F69" s="115" t="s">
        <v>375</v>
      </c>
      <c r="G69" s="115" t="s">
        <v>377</v>
      </c>
      <c r="H69" s="115"/>
      <c r="I69" s="105">
        <v>18.416</v>
      </c>
      <c r="J69" s="91"/>
      <c r="K69" s="92"/>
      <c r="L69" s="93"/>
    </row>
    <row r="70" spans="1:12" ht="16">
      <c r="A70" s="115"/>
      <c r="B70" s="115"/>
      <c r="C70" s="115"/>
      <c r="D70" s="115"/>
      <c r="E70" s="101">
        <v>69</v>
      </c>
      <c r="F70" s="115" t="s">
        <v>185</v>
      </c>
      <c r="G70" s="115" t="s">
        <v>186</v>
      </c>
      <c r="H70" s="115"/>
      <c r="I70" s="105">
        <v>18.440000000000001</v>
      </c>
      <c r="J70" s="91"/>
      <c r="K70" s="92"/>
      <c r="L70" s="93"/>
    </row>
    <row r="71" spans="1:12" ht="16">
      <c r="A71" s="115"/>
      <c r="B71" s="115"/>
      <c r="C71" s="115"/>
      <c r="D71" s="115"/>
      <c r="E71" s="101">
        <v>70</v>
      </c>
      <c r="F71" s="115" t="s">
        <v>263</v>
      </c>
      <c r="G71" s="115" t="s">
        <v>265</v>
      </c>
      <c r="H71" s="115"/>
      <c r="I71" s="105">
        <v>18.626999999999999</v>
      </c>
      <c r="J71" s="91"/>
      <c r="K71" s="92"/>
      <c r="L71" s="93"/>
    </row>
    <row r="72" spans="1:12" ht="16">
      <c r="A72" s="115"/>
      <c r="B72" s="115"/>
      <c r="C72" s="115"/>
      <c r="D72" s="115"/>
      <c r="E72" s="101">
        <v>70</v>
      </c>
      <c r="F72" s="115"/>
      <c r="G72" s="115"/>
      <c r="H72" s="115"/>
      <c r="I72" s="105"/>
      <c r="J72" s="91"/>
      <c r="K72" s="92"/>
      <c r="L72" s="93"/>
    </row>
    <row r="73" spans="1:12" ht="16">
      <c r="A73" s="115"/>
      <c r="B73" s="115"/>
      <c r="C73" s="115"/>
      <c r="D73" s="115"/>
      <c r="E73" s="101">
        <v>71</v>
      </c>
      <c r="F73" s="115"/>
      <c r="G73" s="115"/>
      <c r="H73" s="115"/>
      <c r="I73" s="105"/>
      <c r="J73" s="91"/>
      <c r="K73" s="92"/>
      <c r="L73" s="93"/>
    </row>
    <row r="74" spans="1:12" ht="16">
      <c r="A74" s="115"/>
      <c r="B74" s="115"/>
      <c r="C74" s="115"/>
      <c r="D74" s="115"/>
      <c r="E74" s="101">
        <v>72</v>
      </c>
      <c r="F74" s="115"/>
      <c r="G74" s="115"/>
      <c r="H74" s="115"/>
      <c r="I74" s="105"/>
      <c r="J74" s="91"/>
      <c r="K74" s="92"/>
      <c r="L74" s="93"/>
    </row>
    <row r="75" spans="1:12" ht="16">
      <c r="A75" s="115"/>
      <c r="B75" s="115"/>
      <c r="C75" s="115"/>
      <c r="D75" s="115"/>
      <c r="E75" s="101">
        <v>73</v>
      </c>
      <c r="F75" s="115"/>
      <c r="G75" s="115"/>
      <c r="H75" s="115"/>
      <c r="I75" s="105"/>
      <c r="J75" s="91"/>
      <c r="K75" s="92"/>
      <c r="L75" s="93"/>
    </row>
    <row r="76" spans="1:12" ht="16">
      <c r="A76" s="115"/>
      <c r="B76" s="115"/>
      <c r="C76" s="115"/>
      <c r="D76" s="115"/>
      <c r="E76" s="101">
        <v>74</v>
      </c>
      <c r="F76" s="115"/>
      <c r="G76" s="115"/>
      <c r="H76" s="115"/>
      <c r="I76" s="105"/>
      <c r="J76" s="91"/>
      <c r="K76" s="92"/>
      <c r="L76" s="93"/>
    </row>
    <row r="77" spans="1:12" ht="16">
      <c r="A77" s="115"/>
      <c r="B77" s="115"/>
      <c r="C77" s="115"/>
      <c r="D77" s="115"/>
      <c r="E77" s="101">
        <v>75</v>
      </c>
      <c r="F77" s="115"/>
      <c r="G77" s="115"/>
      <c r="H77" s="115"/>
      <c r="I77" s="105"/>
      <c r="J77" s="91"/>
      <c r="K77" s="92"/>
      <c r="L77" s="93"/>
    </row>
    <row r="78" spans="1:12" ht="16">
      <c r="A78" s="115"/>
      <c r="B78" s="115"/>
      <c r="C78" s="115"/>
      <c r="D78" s="115"/>
      <c r="E78" s="101">
        <v>76</v>
      </c>
      <c r="F78" s="115"/>
      <c r="G78" s="115"/>
      <c r="H78" s="115"/>
      <c r="I78" s="105"/>
      <c r="J78" s="91"/>
      <c r="K78" s="92"/>
      <c r="L78" s="93"/>
    </row>
    <row r="79" spans="1:12" ht="16">
      <c r="A79" s="115"/>
      <c r="B79" s="115"/>
      <c r="C79" s="115"/>
      <c r="D79" s="115"/>
      <c r="E79" s="101">
        <v>77</v>
      </c>
      <c r="F79" s="115"/>
      <c r="G79" s="115"/>
      <c r="H79" s="115"/>
      <c r="I79" s="105"/>
      <c r="J79" s="91"/>
      <c r="K79" s="92"/>
      <c r="L79" s="93"/>
    </row>
    <row r="80" spans="1:12" ht="16">
      <c r="A80" s="115"/>
      <c r="B80" s="115"/>
      <c r="C80" s="115"/>
      <c r="D80" s="115"/>
      <c r="E80" s="101">
        <v>78</v>
      </c>
      <c r="F80" s="115"/>
      <c r="G80" s="115"/>
      <c r="H80" s="115"/>
      <c r="I80" s="105"/>
      <c r="J80" s="91"/>
      <c r="K80" s="92"/>
      <c r="L80" s="93"/>
    </row>
    <row r="81" spans="1:12" ht="16">
      <c r="A81" s="115"/>
      <c r="B81" s="115"/>
      <c r="C81" s="115"/>
      <c r="D81" s="115"/>
      <c r="E81" s="101">
        <v>79</v>
      </c>
      <c r="F81" s="115"/>
      <c r="G81" s="115"/>
      <c r="H81" s="115"/>
      <c r="I81" s="105"/>
      <c r="J81" s="91"/>
      <c r="K81" s="92"/>
      <c r="L81" s="93"/>
    </row>
    <row r="82" spans="1:12" ht="16">
      <c r="A82" s="115"/>
      <c r="B82" s="115"/>
      <c r="C82" s="115"/>
      <c r="D82" s="115"/>
      <c r="E82" s="101">
        <v>80</v>
      </c>
      <c r="F82" s="115"/>
      <c r="G82" s="115"/>
      <c r="H82" s="115"/>
      <c r="I82" s="105"/>
      <c r="J82" s="91"/>
      <c r="K82" s="92"/>
      <c r="L82" s="93"/>
    </row>
    <row r="83" spans="1:12" ht="16">
      <c r="A83" s="115"/>
      <c r="B83" s="115"/>
      <c r="C83" s="115"/>
      <c r="D83" s="115"/>
      <c r="E83" s="101">
        <v>81</v>
      </c>
      <c r="F83" s="115"/>
      <c r="G83" s="115"/>
      <c r="H83" s="115"/>
      <c r="I83" s="105"/>
      <c r="J83" s="91"/>
      <c r="K83" s="92"/>
      <c r="L83" s="93"/>
    </row>
    <row r="84" spans="1:12" ht="16">
      <c r="A84" s="115"/>
      <c r="B84" s="115"/>
      <c r="C84" s="115"/>
      <c r="D84" s="115"/>
      <c r="E84" s="101">
        <v>176</v>
      </c>
      <c r="F84" s="115"/>
      <c r="G84" s="115"/>
      <c r="H84" s="115"/>
      <c r="I84" s="105"/>
      <c r="J84" s="91">
        <f t="shared" ref="J84:J138" si="0">IF(OR(H84=5,H84=10, H84=15, H84="BP",H84="SCR"),"NT",I84)</f>
        <v>0</v>
      </c>
      <c r="K84" s="92"/>
      <c r="L84" s="93"/>
    </row>
    <row r="85" spans="1:12" ht="16">
      <c r="A85" s="115"/>
      <c r="B85" s="115"/>
      <c r="C85" s="115"/>
      <c r="D85" s="115"/>
      <c r="E85" s="101">
        <v>177</v>
      </c>
      <c r="F85" s="115"/>
      <c r="G85" s="115"/>
      <c r="H85" s="115"/>
      <c r="I85" s="105"/>
      <c r="J85" s="91">
        <f t="shared" si="0"/>
        <v>0</v>
      </c>
      <c r="K85" s="92"/>
      <c r="L85" s="93"/>
    </row>
    <row r="86" spans="1:12" ht="16">
      <c r="A86" s="115"/>
      <c r="B86" s="115"/>
      <c r="C86" s="115"/>
      <c r="D86" s="115"/>
      <c r="E86" s="101">
        <v>178</v>
      </c>
      <c r="F86" s="115"/>
      <c r="G86" s="115"/>
      <c r="H86" s="115"/>
      <c r="I86" s="105"/>
      <c r="J86" s="91">
        <f t="shared" si="0"/>
        <v>0</v>
      </c>
      <c r="K86" s="92"/>
      <c r="L86" s="93"/>
    </row>
    <row r="87" spans="1:12" ht="16">
      <c r="A87" s="115"/>
      <c r="B87" s="115"/>
      <c r="C87" s="115"/>
      <c r="D87" s="115"/>
      <c r="E87" s="101">
        <v>179</v>
      </c>
      <c r="F87" s="115"/>
      <c r="G87" s="115"/>
      <c r="H87" s="115"/>
      <c r="I87" s="105"/>
      <c r="J87" s="91">
        <f t="shared" si="0"/>
        <v>0</v>
      </c>
      <c r="K87" s="92"/>
      <c r="L87" s="93"/>
    </row>
    <row r="88" spans="1:12" ht="16">
      <c r="A88" s="115"/>
      <c r="B88" s="115"/>
      <c r="C88" s="115"/>
      <c r="D88" s="115"/>
      <c r="E88" s="101">
        <v>180</v>
      </c>
      <c r="F88" s="115"/>
      <c r="G88" s="115"/>
      <c r="H88" s="115"/>
      <c r="I88" s="105"/>
      <c r="J88" s="91">
        <f t="shared" si="0"/>
        <v>0</v>
      </c>
      <c r="K88" s="92"/>
      <c r="L88" s="93"/>
    </row>
    <row r="89" spans="1:12" ht="16">
      <c r="A89" s="115"/>
      <c r="B89" s="115"/>
      <c r="C89" s="115"/>
      <c r="D89" s="115"/>
      <c r="E89" s="101">
        <v>181</v>
      </c>
      <c r="F89" s="115"/>
      <c r="G89" s="115"/>
      <c r="H89" s="115"/>
      <c r="I89" s="105"/>
      <c r="J89" s="91">
        <f t="shared" si="0"/>
        <v>0</v>
      </c>
      <c r="K89" s="92"/>
      <c r="L89" s="93"/>
    </row>
    <row r="90" spans="1:12" ht="16">
      <c r="A90" s="115"/>
      <c r="B90" s="115"/>
      <c r="C90" s="115"/>
      <c r="D90" s="115"/>
      <c r="E90" s="101">
        <v>182</v>
      </c>
      <c r="F90" s="115"/>
      <c r="G90" s="115"/>
      <c r="H90" s="115"/>
      <c r="I90" s="105"/>
      <c r="J90" s="91">
        <f t="shared" si="0"/>
        <v>0</v>
      </c>
      <c r="K90" s="92"/>
      <c r="L90" s="93"/>
    </row>
    <row r="91" spans="1:12" ht="16">
      <c r="A91" s="115"/>
      <c r="B91" s="115"/>
      <c r="C91" s="115"/>
      <c r="D91" s="115"/>
      <c r="E91" s="101">
        <v>183</v>
      </c>
      <c r="F91" s="115"/>
      <c r="G91" s="115"/>
      <c r="H91" s="115"/>
      <c r="I91" s="105"/>
      <c r="J91" s="91">
        <f t="shared" si="0"/>
        <v>0</v>
      </c>
      <c r="K91" s="92"/>
      <c r="L91" s="93"/>
    </row>
    <row r="92" spans="1:12" ht="16">
      <c r="A92" s="115"/>
      <c r="B92" s="115"/>
      <c r="C92" s="115"/>
      <c r="D92" s="115"/>
      <c r="E92" s="101">
        <v>184</v>
      </c>
      <c r="F92" s="115"/>
      <c r="G92" s="115"/>
      <c r="H92" s="115"/>
      <c r="I92" s="105"/>
      <c r="J92" s="91">
        <f t="shared" si="0"/>
        <v>0</v>
      </c>
      <c r="K92" s="92"/>
      <c r="L92" s="93"/>
    </row>
    <row r="93" spans="1:12" ht="16">
      <c r="A93" s="115"/>
      <c r="B93" s="115"/>
      <c r="C93" s="115"/>
      <c r="D93" s="115"/>
      <c r="E93" s="101">
        <v>185</v>
      </c>
      <c r="F93" s="115"/>
      <c r="G93" s="115"/>
      <c r="H93" s="115"/>
      <c r="I93" s="105"/>
      <c r="J93" s="91">
        <f t="shared" si="0"/>
        <v>0</v>
      </c>
      <c r="K93" s="92"/>
      <c r="L93" s="93"/>
    </row>
    <row r="94" spans="1:12" ht="16">
      <c r="A94" s="115"/>
      <c r="B94" s="115"/>
      <c r="C94" s="115"/>
      <c r="D94" s="115"/>
      <c r="E94" s="101">
        <v>186</v>
      </c>
      <c r="F94" s="115"/>
      <c r="G94" s="115"/>
      <c r="H94" s="115"/>
      <c r="I94" s="105"/>
      <c r="J94" s="91">
        <f t="shared" si="0"/>
        <v>0</v>
      </c>
      <c r="K94" s="92"/>
      <c r="L94" s="93"/>
    </row>
    <row r="95" spans="1:12" ht="16">
      <c r="A95" s="115"/>
      <c r="B95" s="115"/>
      <c r="C95" s="115"/>
      <c r="D95" s="115"/>
      <c r="E95" s="101">
        <v>187</v>
      </c>
      <c r="F95" s="115"/>
      <c r="G95" s="115"/>
      <c r="H95" s="115"/>
      <c r="I95" s="105"/>
      <c r="J95" s="91">
        <f t="shared" si="0"/>
        <v>0</v>
      </c>
      <c r="K95" s="92"/>
      <c r="L95" s="93"/>
    </row>
    <row r="96" spans="1:12" ht="16">
      <c r="A96" s="115"/>
      <c r="B96" s="115"/>
      <c r="C96" s="115"/>
      <c r="D96" s="115"/>
      <c r="E96" s="101">
        <v>188</v>
      </c>
      <c r="F96" s="115"/>
      <c r="G96" s="115"/>
      <c r="H96" s="115"/>
      <c r="I96" s="105"/>
      <c r="J96" s="91">
        <f t="shared" si="0"/>
        <v>0</v>
      </c>
      <c r="K96" s="92"/>
      <c r="L96" s="93"/>
    </row>
    <row r="97" spans="1:12" ht="16">
      <c r="A97" s="115"/>
      <c r="B97" s="115"/>
      <c r="C97" s="115"/>
      <c r="D97" s="115"/>
      <c r="E97" s="101">
        <v>189</v>
      </c>
      <c r="F97" s="115"/>
      <c r="G97" s="115"/>
      <c r="H97" s="115"/>
      <c r="I97" s="105"/>
      <c r="J97" s="91">
        <f t="shared" si="0"/>
        <v>0</v>
      </c>
      <c r="K97" s="92"/>
      <c r="L97" s="93"/>
    </row>
    <row r="98" spans="1:12" ht="16">
      <c r="A98" s="115"/>
      <c r="B98" s="115"/>
      <c r="C98" s="115"/>
      <c r="D98" s="115"/>
      <c r="E98" s="101">
        <v>190</v>
      </c>
      <c r="F98" s="115"/>
      <c r="G98" s="115"/>
      <c r="H98" s="115"/>
      <c r="I98" s="105"/>
      <c r="J98" s="91">
        <f t="shared" si="0"/>
        <v>0</v>
      </c>
      <c r="K98" s="92"/>
      <c r="L98" s="93"/>
    </row>
    <row r="99" spans="1:12" ht="16">
      <c r="A99" s="115"/>
      <c r="B99" s="115"/>
      <c r="C99" s="115"/>
      <c r="D99" s="115"/>
      <c r="E99" s="101">
        <v>191</v>
      </c>
      <c r="F99" s="115"/>
      <c r="G99" s="115"/>
      <c r="H99" s="115"/>
      <c r="I99" s="105"/>
      <c r="J99" s="91">
        <f t="shared" si="0"/>
        <v>0</v>
      </c>
      <c r="K99" s="92"/>
      <c r="L99" s="93"/>
    </row>
    <row r="100" spans="1:12" ht="16">
      <c r="A100" s="115"/>
      <c r="B100" s="115"/>
      <c r="C100" s="115"/>
      <c r="D100" s="115"/>
      <c r="E100" s="101">
        <v>192</v>
      </c>
      <c r="F100" s="115"/>
      <c r="G100" s="115"/>
      <c r="H100" s="115"/>
      <c r="I100" s="105"/>
      <c r="J100" s="91">
        <f t="shared" si="0"/>
        <v>0</v>
      </c>
      <c r="K100" s="92"/>
      <c r="L100" s="93"/>
    </row>
    <row r="101" spans="1:12" ht="16">
      <c r="A101" s="115"/>
      <c r="B101" s="115"/>
      <c r="C101" s="115"/>
      <c r="D101" s="115"/>
      <c r="E101" s="101">
        <v>193</v>
      </c>
      <c r="F101" s="115"/>
      <c r="G101" s="115"/>
      <c r="H101" s="115"/>
      <c r="I101" s="105"/>
      <c r="J101" s="91">
        <f t="shared" si="0"/>
        <v>0</v>
      </c>
      <c r="K101" s="92"/>
      <c r="L101" s="93"/>
    </row>
    <row r="102" spans="1:12" ht="16">
      <c r="A102" s="115"/>
      <c r="B102" s="115"/>
      <c r="C102" s="115"/>
      <c r="D102" s="115"/>
      <c r="E102" s="101">
        <v>194</v>
      </c>
      <c r="F102" s="115"/>
      <c r="G102" s="115"/>
      <c r="H102" s="115"/>
      <c r="I102" s="105"/>
      <c r="J102" s="91">
        <f t="shared" si="0"/>
        <v>0</v>
      </c>
      <c r="K102" s="92"/>
      <c r="L102" s="93"/>
    </row>
    <row r="103" spans="1:12" ht="16">
      <c r="A103" s="115"/>
      <c r="B103" s="115"/>
      <c r="C103" s="115"/>
      <c r="D103" s="115"/>
      <c r="E103" s="101">
        <v>195</v>
      </c>
      <c r="F103" s="115"/>
      <c r="G103" s="115"/>
      <c r="H103" s="115"/>
      <c r="I103" s="105"/>
      <c r="J103" s="91">
        <f t="shared" si="0"/>
        <v>0</v>
      </c>
      <c r="K103" s="92"/>
      <c r="L103" s="93"/>
    </row>
    <row r="104" spans="1:12" ht="16">
      <c r="A104" s="115"/>
      <c r="B104" s="115"/>
      <c r="C104" s="115"/>
      <c r="D104" s="115"/>
      <c r="E104" s="101">
        <v>196</v>
      </c>
      <c r="F104" s="115"/>
      <c r="G104" s="115"/>
      <c r="H104" s="115"/>
      <c r="I104" s="105"/>
      <c r="J104" s="91">
        <f t="shared" si="0"/>
        <v>0</v>
      </c>
      <c r="K104" s="92"/>
      <c r="L104" s="93"/>
    </row>
    <row r="105" spans="1:12" ht="16">
      <c r="A105" s="115"/>
      <c r="B105" s="115"/>
      <c r="C105" s="115"/>
      <c r="D105" s="115"/>
      <c r="E105" s="101">
        <v>197</v>
      </c>
      <c r="F105" s="115"/>
      <c r="G105" s="115"/>
      <c r="H105" s="115"/>
      <c r="I105" s="105"/>
      <c r="J105" s="91">
        <f t="shared" si="0"/>
        <v>0</v>
      </c>
      <c r="K105" s="92"/>
      <c r="L105" s="93"/>
    </row>
    <row r="106" spans="1:12" ht="16">
      <c r="A106" s="115"/>
      <c r="B106" s="115"/>
      <c r="C106" s="115"/>
      <c r="D106" s="115"/>
      <c r="E106" s="101">
        <v>198</v>
      </c>
      <c r="F106" s="115"/>
      <c r="G106" s="115"/>
      <c r="H106" s="115"/>
      <c r="I106" s="105"/>
      <c r="J106" s="91">
        <f t="shared" si="0"/>
        <v>0</v>
      </c>
      <c r="K106" s="92"/>
      <c r="L106" s="93"/>
    </row>
    <row r="107" spans="1:12" ht="16">
      <c r="A107" s="115"/>
      <c r="B107" s="115"/>
      <c r="C107" s="115"/>
      <c r="D107" s="115"/>
      <c r="E107" s="101">
        <v>199</v>
      </c>
      <c r="F107" s="115"/>
      <c r="G107" s="115"/>
      <c r="H107" s="115"/>
      <c r="I107" s="105"/>
      <c r="J107" s="91">
        <f t="shared" si="0"/>
        <v>0</v>
      </c>
      <c r="K107" s="92"/>
      <c r="L107" s="93"/>
    </row>
    <row r="108" spans="1:12" ht="16">
      <c r="A108" s="115"/>
      <c r="B108" s="115"/>
      <c r="C108" s="115"/>
      <c r="D108" s="115"/>
      <c r="E108" s="101">
        <v>200</v>
      </c>
      <c r="F108" s="115"/>
      <c r="G108" s="115"/>
      <c r="H108" s="115"/>
      <c r="I108" s="105"/>
      <c r="J108" s="91">
        <f t="shared" si="0"/>
        <v>0</v>
      </c>
      <c r="K108" s="92"/>
      <c r="L108" s="93"/>
    </row>
    <row r="109" spans="1:12" ht="16">
      <c r="A109" s="115"/>
      <c r="B109" s="115"/>
      <c r="C109" s="115"/>
      <c r="D109" s="115"/>
      <c r="E109" s="101">
        <v>201</v>
      </c>
      <c r="F109" s="115"/>
      <c r="G109" s="115"/>
      <c r="H109" s="115"/>
      <c r="I109" s="105"/>
      <c r="J109" s="91">
        <f t="shared" si="0"/>
        <v>0</v>
      </c>
      <c r="K109" s="92"/>
      <c r="L109" s="93"/>
    </row>
    <row r="110" spans="1:12" ht="16">
      <c r="A110" s="115"/>
      <c r="B110" s="115"/>
      <c r="C110" s="115"/>
      <c r="D110" s="115"/>
      <c r="E110" s="101">
        <v>202</v>
      </c>
      <c r="F110" s="115"/>
      <c r="G110" s="115"/>
      <c r="H110" s="115"/>
      <c r="I110" s="105"/>
      <c r="J110" s="91">
        <f t="shared" si="0"/>
        <v>0</v>
      </c>
      <c r="K110" s="92"/>
      <c r="L110" s="93"/>
    </row>
    <row r="111" spans="1:12" ht="16">
      <c r="A111" s="115"/>
      <c r="B111" s="115"/>
      <c r="C111" s="115"/>
      <c r="D111" s="115"/>
      <c r="E111" s="101">
        <v>203</v>
      </c>
      <c r="F111" s="115"/>
      <c r="G111" s="115"/>
      <c r="H111" s="115"/>
      <c r="I111" s="105"/>
      <c r="J111" s="91">
        <f t="shared" si="0"/>
        <v>0</v>
      </c>
      <c r="K111" s="92"/>
      <c r="L111" s="93"/>
    </row>
    <row r="112" spans="1:12" ht="16">
      <c r="A112" s="115"/>
      <c r="B112" s="115"/>
      <c r="C112" s="115"/>
      <c r="D112" s="115"/>
      <c r="E112" s="101">
        <v>204</v>
      </c>
      <c r="F112" s="115"/>
      <c r="G112" s="115"/>
      <c r="H112" s="115"/>
      <c r="I112" s="105"/>
      <c r="J112" s="91">
        <f t="shared" si="0"/>
        <v>0</v>
      </c>
      <c r="K112" s="92"/>
      <c r="L112" s="93"/>
    </row>
    <row r="113" spans="1:12" ht="16">
      <c r="A113" s="115"/>
      <c r="B113" s="115"/>
      <c r="C113" s="115"/>
      <c r="D113" s="115"/>
      <c r="E113" s="101">
        <v>205</v>
      </c>
      <c r="F113" s="115"/>
      <c r="G113" s="115"/>
      <c r="H113" s="115"/>
      <c r="I113" s="105"/>
      <c r="J113" s="91">
        <f t="shared" si="0"/>
        <v>0</v>
      </c>
      <c r="K113" s="92"/>
      <c r="L113" s="93"/>
    </row>
    <row r="114" spans="1:12" ht="16">
      <c r="A114" s="115"/>
      <c r="B114" s="115"/>
      <c r="C114" s="115"/>
      <c r="D114" s="115"/>
      <c r="E114" s="101">
        <v>206</v>
      </c>
      <c r="F114" s="115"/>
      <c r="G114" s="115"/>
      <c r="H114" s="115"/>
      <c r="I114" s="105"/>
      <c r="J114" s="91">
        <f t="shared" si="0"/>
        <v>0</v>
      </c>
      <c r="K114" s="92"/>
      <c r="L114" s="93"/>
    </row>
    <row r="115" spans="1:12" ht="16">
      <c r="A115" s="115"/>
      <c r="B115" s="115"/>
      <c r="C115" s="115"/>
      <c r="D115" s="115"/>
      <c r="E115" s="101">
        <v>207</v>
      </c>
      <c r="F115" s="115"/>
      <c r="G115" s="115"/>
      <c r="H115" s="115"/>
      <c r="I115" s="105"/>
      <c r="J115" s="91">
        <f t="shared" si="0"/>
        <v>0</v>
      </c>
      <c r="K115" s="92"/>
      <c r="L115" s="93"/>
    </row>
    <row r="116" spans="1:12" ht="16">
      <c r="A116" s="115"/>
      <c r="B116" s="115"/>
      <c r="C116" s="115"/>
      <c r="D116" s="115"/>
      <c r="E116" s="101">
        <v>208</v>
      </c>
      <c r="F116" s="115"/>
      <c r="G116" s="115"/>
      <c r="H116" s="115"/>
      <c r="I116" s="105"/>
      <c r="J116" s="91">
        <f t="shared" si="0"/>
        <v>0</v>
      </c>
      <c r="K116" s="92"/>
      <c r="L116" s="93"/>
    </row>
    <row r="117" spans="1:12" ht="16">
      <c r="A117" s="115"/>
      <c r="B117" s="115"/>
      <c r="C117" s="115"/>
      <c r="D117" s="115"/>
      <c r="E117" s="101">
        <v>209</v>
      </c>
      <c r="F117" s="115"/>
      <c r="G117" s="115"/>
      <c r="H117" s="115"/>
      <c r="I117" s="105"/>
      <c r="J117" s="91">
        <f t="shared" si="0"/>
        <v>0</v>
      </c>
      <c r="K117" s="92"/>
      <c r="L117" s="93"/>
    </row>
    <row r="118" spans="1:12" ht="16">
      <c r="A118" s="115"/>
      <c r="B118" s="115"/>
      <c r="C118" s="115"/>
      <c r="D118" s="115"/>
      <c r="E118" s="101">
        <v>210</v>
      </c>
      <c r="F118" s="115"/>
      <c r="G118" s="115"/>
      <c r="H118" s="115"/>
      <c r="I118" s="105"/>
      <c r="J118" s="91">
        <f t="shared" si="0"/>
        <v>0</v>
      </c>
      <c r="K118" s="92"/>
      <c r="L118" s="93"/>
    </row>
    <row r="119" spans="1:12" ht="16">
      <c r="A119" s="115"/>
      <c r="B119" s="115"/>
      <c r="C119" s="115"/>
      <c r="D119" s="115"/>
      <c r="E119" s="101">
        <v>211</v>
      </c>
      <c r="F119" s="115"/>
      <c r="G119" s="115"/>
      <c r="H119" s="115"/>
      <c r="I119" s="105"/>
      <c r="J119" s="91">
        <f t="shared" si="0"/>
        <v>0</v>
      </c>
      <c r="K119" s="92"/>
      <c r="L119" s="93"/>
    </row>
    <row r="120" spans="1:12" ht="16">
      <c r="A120" s="115"/>
      <c r="B120" s="115"/>
      <c r="C120" s="115"/>
      <c r="D120" s="115"/>
      <c r="E120" s="101">
        <v>212</v>
      </c>
      <c r="F120" s="115"/>
      <c r="G120" s="115"/>
      <c r="H120" s="115"/>
      <c r="I120" s="105"/>
      <c r="J120" s="91">
        <f t="shared" si="0"/>
        <v>0</v>
      </c>
      <c r="K120" s="92"/>
      <c r="L120" s="93"/>
    </row>
    <row r="121" spans="1:12" ht="16">
      <c r="A121" s="115"/>
      <c r="B121" s="115"/>
      <c r="C121" s="115"/>
      <c r="D121" s="115"/>
      <c r="E121" s="101">
        <v>213</v>
      </c>
      <c r="F121" s="115"/>
      <c r="G121" s="115"/>
      <c r="H121" s="115"/>
      <c r="I121" s="105"/>
      <c r="J121" s="91">
        <f t="shared" si="0"/>
        <v>0</v>
      </c>
      <c r="K121" s="92"/>
      <c r="L121" s="93"/>
    </row>
    <row r="122" spans="1:12" ht="16">
      <c r="A122" s="115"/>
      <c r="B122" s="115"/>
      <c r="C122" s="115"/>
      <c r="D122" s="115"/>
      <c r="E122" s="101">
        <v>214</v>
      </c>
      <c r="F122" s="115"/>
      <c r="G122" s="115"/>
      <c r="H122" s="115"/>
      <c r="I122" s="105"/>
      <c r="J122" s="91">
        <f t="shared" si="0"/>
        <v>0</v>
      </c>
      <c r="K122" s="92"/>
      <c r="L122" s="93"/>
    </row>
    <row r="123" spans="1:12" ht="16">
      <c r="A123" s="115"/>
      <c r="B123" s="115"/>
      <c r="C123" s="115"/>
      <c r="D123" s="115"/>
      <c r="E123" s="101">
        <v>215</v>
      </c>
      <c r="F123" s="115"/>
      <c r="G123" s="115"/>
      <c r="H123" s="115"/>
      <c r="I123" s="105"/>
      <c r="J123" s="91">
        <f t="shared" si="0"/>
        <v>0</v>
      </c>
      <c r="K123" s="92"/>
      <c r="L123" s="93"/>
    </row>
    <row r="124" spans="1:12" ht="16">
      <c r="A124" s="115"/>
      <c r="B124" s="115"/>
      <c r="C124" s="115"/>
      <c r="D124" s="115"/>
      <c r="E124" s="101">
        <v>216</v>
      </c>
      <c r="F124" s="115"/>
      <c r="G124" s="115"/>
      <c r="H124" s="115"/>
      <c r="I124" s="105"/>
      <c r="J124" s="91">
        <f t="shared" si="0"/>
        <v>0</v>
      </c>
      <c r="K124" s="92"/>
      <c r="L124" s="93"/>
    </row>
    <row r="125" spans="1:12" ht="16">
      <c r="A125" s="115"/>
      <c r="B125" s="115"/>
      <c r="C125" s="115"/>
      <c r="D125" s="115"/>
      <c r="E125" s="101">
        <v>217</v>
      </c>
      <c r="F125" s="115"/>
      <c r="G125" s="115"/>
      <c r="H125" s="115"/>
      <c r="I125" s="105"/>
      <c r="J125" s="91">
        <f t="shared" si="0"/>
        <v>0</v>
      </c>
      <c r="K125" s="92"/>
      <c r="L125" s="93"/>
    </row>
    <row r="126" spans="1:12" ht="16">
      <c r="A126" s="115"/>
      <c r="B126" s="115"/>
      <c r="C126" s="115"/>
      <c r="D126" s="115"/>
      <c r="E126" s="101">
        <v>218</v>
      </c>
      <c r="F126" s="115"/>
      <c r="G126" s="115"/>
      <c r="H126" s="115"/>
      <c r="I126" s="105"/>
      <c r="J126" s="91">
        <f t="shared" si="0"/>
        <v>0</v>
      </c>
      <c r="K126" s="92"/>
      <c r="L126" s="93"/>
    </row>
    <row r="127" spans="1:12" ht="16">
      <c r="A127" s="115"/>
      <c r="B127" s="115"/>
      <c r="C127" s="115"/>
      <c r="D127" s="115"/>
      <c r="E127" s="101">
        <v>219</v>
      </c>
      <c r="F127" s="115"/>
      <c r="G127" s="115"/>
      <c r="H127" s="115"/>
      <c r="I127" s="105"/>
      <c r="J127" s="91">
        <f t="shared" si="0"/>
        <v>0</v>
      </c>
      <c r="K127" s="92"/>
      <c r="L127" s="93"/>
    </row>
    <row r="128" spans="1:12" ht="16">
      <c r="A128" s="115"/>
      <c r="B128" s="115"/>
      <c r="C128" s="115"/>
      <c r="D128" s="115"/>
      <c r="E128" s="101">
        <v>220</v>
      </c>
      <c r="F128" s="115"/>
      <c r="G128" s="115"/>
      <c r="H128" s="115"/>
      <c r="I128" s="105"/>
      <c r="J128" s="91">
        <f t="shared" si="0"/>
        <v>0</v>
      </c>
      <c r="K128" s="92"/>
      <c r="L128" s="93"/>
    </row>
    <row r="129" spans="1:12" ht="16">
      <c r="A129" s="115"/>
      <c r="B129" s="115"/>
      <c r="C129" s="115"/>
      <c r="D129" s="115"/>
      <c r="E129" s="101">
        <v>221</v>
      </c>
      <c r="F129" s="115"/>
      <c r="G129" s="115"/>
      <c r="H129" s="115"/>
      <c r="I129" s="105"/>
      <c r="J129" s="91">
        <f t="shared" si="0"/>
        <v>0</v>
      </c>
      <c r="K129" s="92"/>
      <c r="L129" s="93"/>
    </row>
    <row r="130" spans="1:12" ht="16">
      <c r="A130" s="115"/>
      <c r="B130" s="115"/>
      <c r="C130" s="115"/>
      <c r="D130" s="115"/>
      <c r="E130" s="101">
        <v>222</v>
      </c>
      <c r="F130" s="115"/>
      <c r="G130" s="115"/>
      <c r="H130" s="115"/>
      <c r="I130" s="105"/>
      <c r="J130" s="91">
        <f t="shared" si="0"/>
        <v>0</v>
      </c>
      <c r="K130" s="92"/>
      <c r="L130" s="93"/>
    </row>
    <row r="131" spans="1:12" ht="16">
      <c r="A131" s="115"/>
      <c r="B131" s="115"/>
      <c r="C131" s="115"/>
      <c r="D131" s="115"/>
      <c r="E131" s="101">
        <v>223</v>
      </c>
      <c r="F131" s="115"/>
      <c r="G131" s="115"/>
      <c r="H131" s="115"/>
      <c r="I131" s="105"/>
      <c r="J131" s="91">
        <f t="shared" si="0"/>
        <v>0</v>
      </c>
      <c r="K131" s="92"/>
      <c r="L131" s="93"/>
    </row>
    <row r="132" spans="1:12" ht="16">
      <c r="A132" s="115"/>
      <c r="B132" s="115"/>
      <c r="C132" s="115"/>
      <c r="D132" s="115"/>
      <c r="E132" s="101">
        <v>224</v>
      </c>
      <c r="F132" s="115"/>
      <c r="G132" s="115"/>
      <c r="H132" s="115"/>
      <c r="I132" s="105"/>
      <c r="J132" s="91">
        <f t="shared" si="0"/>
        <v>0</v>
      </c>
      <c r="K132" s="92"/>
      <c r="L132" s="93"/>
    </row>
    <row r="133" spans="1:12" ht="16">
      <c r="A133" s="115"/>
      <c r="B133" s="115"/>
      <c r="C133" s="115"/>
      <c r="D133" s="115"/>
      <c r="E133" s="101">
        <v>225</v>
      </c>
      <c r="F133" s="115"/>
      <c r="G133" s="115"/>
      <c r="H133" s="115"/>
      <c r="I133" s="105"/>
      <c r="J133" s="91">
        <f t="shared" si="0"/>
        <v>0</v>
      </c>
      <c r="K133" s="92"/>
      <c r="L133" s="93"/>
    </row>
    <row r="134" spans="1:12" ht="16">
      <c r="A134" s="115"/>
      <c r="B134" s="115"/>
      <c r="C134" s="115"/>
      <c r="D134" s="115"/>
      <c r="E134" s="101">
        <v>226</v>
      </c>
      <c r="F134" s="115"/>
      <c r="G134" s="115"/>
      <c r="H134" s="115"/>
      <c r="I134" s="105"/>
      <c r="J134" s="91">
        <f t="shared" si="0"/>
        <v>0</v>
      </c>
      <c r="K134" s="92"/>
      <c r="L134" s="93"/>
    </row>
    <row r="135" spans="1:12" ht="16">
      <c r="A135" s="115"/>
      <c r="B135" s="115"/>
      <c r="C135" s="115"/>
      <c r="D135" s="115"/>
      <c r="E135" s="101">
        <v>227</v>
      </c>
      <c r="F135" s="115"/>
      <c r="G135" s="115"/>
      <c r="H135" s="115"/>
      <c r="I135" s="105"/>
      <c r="J135" s="91">
        <f t="shared" si="0"/>
        <v>0</v>
      </c>
      <c r="K135" s="92"/>
      <c r="L135" s="93"/>
    </row>
    <row r="136" spans="1:12" ht="16">
      <c r="A136" s="115"/>
      <c r="B136" s="115"/>
      <c r="C136" s="115"/>
      <c r="D136" s="115"/>
      <c r="E136" s="101">
        <v>228</v>
      </c>
      <c r="F136" s="115"/>
      <c r="G136" s="115"/>
      <c r="H136" s="115"/>
      <c r="I136" s="105"/>
      <c r="J136" s="91">
        <f t="shared" si="0"/>
        <v>0</v>
      </c>
      <c r="K136" s="92"/>
      <c r="L136" s="93"/>
    </row>
    <row r="137" spans="1:12" ht="16">
      <c r="A137" s="115"/>
      <c r="B137" s="115"/>
      <c r="C137" s="115"/>
      <c r="D137" s="115"/>
      <c r="E137" s="101">
        <v>229</v>
      </c>
      <c r="F137" s="115"/>
      <c r="G137" s="115"/>
      <c r="H137" s="115"/>
      <c r="I137" s="105"/>
      <c r="J137" s="91">
        <f t="shared" si="0"/>
        <v>0</v>
      </c>
      <c r="K137" s="92"/>
      <c r="L137" s="93"/>
    </row>
    <row r="138" spans="1:12" ht="16">
      <c r="A138" s="115"/>
      <c r="B138" s="115"/>
      <c r="C138" s="115"/>
      <c r="D138" s="115"/>
      <c r="E138" s="101">
        <v>230</v>
      </c>
      <c r="F138" s="115"/>
      <c r="G138" s="115"/>
      <c r="H138" s="115"/>
      <c r="I138" s="105"/>
      <c r="J138" s="91">
        <f t="shared" si="0"/>
        <v>0</v>
      </c>
      <c r="K138" s="92"/>
      <c r="L138" s="93"/>
    </row>
    <row r="139" spans="1:12" ht="16">
      <c r="A139" s="115"/>
      <c r="B139" s="115"/>
      <c r="C139" s="115"/>
      <c r="D139" s="115"/>
      <c r="E139" s="101">
        <v>231</v>
      </c>
      <c r="F139" s="115"/>
      <c r="G139" s="115"/>
      <c r="H139" s="115"/>
      <c r="I139" s="105"/>
      <c r="J139" s="91">
        <f t="shared" ref="J139:J202" si="1">IF(OR(H139=5,H139=10, H139=15, H139="BP",H139="SCR"),"NT",I139)</f>
        <v>0</v>
      </c>
      <c r="K139" s="92"/>
      <c r="L139" s="93"/>
    </row>
    <row r="140" spans="1:12" ht="16">
      <c r="A140" s="115"/>
      <c r="B140" s="115"/>
      <c r="C140" s="115"/>
      <c r="D140" s="115"/>
      <c r="E140" s="101">
        <v>232</v>
      </c>
      <c r="F140" s="115"/>
      <c r="G140" s="115"/>
      <c r="H140" s="115"/>
      <c r="I140" s="105"/>
      <c r="J140" s="91">
        <f t="shared" si="1"/>
        <v>0</v>
      </c>
      <c r="K140" s="92"/>
      <c r="L140" s="93"/>
    </row>
    <row r="141" spans="1:12" ht="16">
      <c r="A141" s="115"/>
      <c r="B141" s="115"/>
      <c r="C141" s="115"/>
      <c r="D141" s="115"/>
      <c r="E141" s="101">
        <v>233</v>
      </c>
      <c r="F141" s="115"/>
      <c r="G141" s="115"/>
      <c r="H141" s="115"/>
      <c r="I141" s="105"/>
      <c r="J141" s="91">
        <f t="shared" si="1"/>
        <v>0</v>
      </c>
      <c r="K141" s="92"/>
      <c r="L141" s="93"/>
    </row>
    <row r="142" spans="1:12" ht="16">
      <c r="A142" s="115"/>
      <c r="B142" s="115"/>
      <c r="C142" s="115"/>
      <c r="D142" s="115"/>
      <c r="E142" s="101">
        <v>234</v>
      </c>
      <c r="F142" s="115"/>
      <c r="G142" s="115"/>
      <c r="H142" s="115"/>
      <c r="I142" s="105"/>
      <c r="J142" s="91">
        <f t="shared" si="1"/>
        <v>0</v>
      </c>
      <c r="K142" s="92"/>
      <c r="L142" s="93"/>
    </row>
    <row r="143" spans="1:12" ht="16">
      <c r="A143" s="115"/>
      <c r="B143" s="115"/>
      <c r="C143" s="115"/>
      <c r="D143" s="115"/>
      <c r="E143" s="101">
        <v>235</v>
      </c>
      <c r="F143" s="115"/>
      <c r="G143" s="115"/>
      <c r="H143" s="115"/>
      <c r="I143" s="105"/>
      <c r="J143" s="91">
        <f t="shared" si="1"/>
        <v>0</v>
      </c>
      <c r="K143" s="92"/>
      <c r="L143" s="93"/>
    </row>
    <row r="144" spans="1:12" ht="16">
      <c r="A144" s="115"/>
      <c r="B144" s="115"/>
      <c r="C144" s="115"/>
      <c r="D144" s="115"/>
      <c r="E144" s="101">
        <v>236</v>
      </c>
      <c r="F144" s="115"/>
      <c r="G144" s="115"/>
      <c r="H144" s="115"/>
      <c r="I144" s="105"/>
      <c r="J144" s="91">
        <f t="shared" si="1"/>
        <v>0</v>
      </c>
      <c r="K144" s="92"/>
      <c r="L144" s="93"/>
    </row>
    <row r="145" spans="1:12" ht="16">
      <c r="A145" s="115"/>
      <c r="B145" s="115"/>
      <c r="C145" s="115"/>
      <c r="D145" s="115"/>
      <c r="E145" s="101">
        <v>237</v>
      </c>
      <c r="F145" s="115"/>
      <c r="G145" s="115"/>
      <c r="H145" s="115"/>
      <c r="I145" s="105"/>
      <c r="J145" s="91">
        <f t="shared" si="1"/>
        <v>0</v>
      </c>
      <c r="K145" s="92"/>
      <c r="L145" s="93"/>
    </row>
    <row r="146" spans="1:12" ht="16">
      <c r="A146" s="115"/>
      <c r="B146" s="115"/>
      <c r="C146" s="115"/>
      <c r="D146" s="115"/>
      <c r="E146" s="101">
        <v>238</v>
      </c>
      <c r="F146" s="115"/>
      <c r="G146" s="115"/>
      <c r="H146" s="115"/>
      <c r="I146" s="105"/>
      <c r="J146" s="91">
        <f t="shared" si="1"/>
        <v>0</v>
      </c>
      <c r="K146" s="92"/>
      <c r="L146" s="93"/>
    </row>
    <row r="147" spans="1:12" ht="16">
      <c r="A147" s="115"/>
      <c r="B147" s="115"/>
      <c r="C147" s="115"/>
      <c r="D147" s="115"/>
      <c r="E147" s="101">
        <v>239</v>
      </c>
      <c r="F147" s="115"/>
      <c r="G147" s="115"/>
      <c r="H147" s="115"/>
      <c r="I147" s="105"/>
      <c r="J147" s="91">
        <f t="shared" si="1"/>
        <v>0</v>
      </c>
      <c r="K147" s="92"/>
      <c r="L147" s="93"/>
    </row>
    <row r="148" spans="1:12" ht="16">
      <c r="A148" s="115"/>
      <c r="B148" s="115"/>
      <c r="C148" s="115"/>
      <c r="D148" s="115"/>
      <c r="E148" s="101">
        <v>240</v>
      </c>
      <c r="F148" s="115"/>
      <c r="G148" s="115"/>
      <c r="H148" s="115"/>
      <c r="I148" s="105"/>
      <c r="J148" s="91">
        <f t="shared" si="1"/>
        <v>0</v>
      </c>
      <c r="K148" s="92"/>
      <c r="L148" s="93"/>
    </row>
    <row r="149" spans="1:12" ht="16">
      <c r="A149" s="115"/>
      <c r="B149" s="115"/>
      <c r="C149" s="115"/>
      <c r="D149" s="115"/>
      <c r="E149" s="101">
        <v>241</v>
      </c>
      <c r="F149" s="115"/>
      <c r="G149" s="115"/>
      <c r="H149" s="115"/>
      <c r="I149" s="105"/>
      <c r="J149" s="91">
        <f t="shared" si="1"/>
        <v>0</v>
      </c>
      <c r="K149" s="92"/>
      <c r="L149" s="93"/>
    </row>
    <row r="150" spans="1:12" ht="16">
      <c r="A150" s="115"/>
      <c r="B150" s="115"/>
      <c r="C150" s="115"/>
      <c r="D150" s="115"/>
      <c r="E150" s="101">
        <v>242</v>
      </c>
      <c r="F150" s="115"/>
      <c r="G150" s="115"/>
      <c r="H150" s="115"/>
      <c r="I150" s="105"/>
      <c r="J150" s="91">
        <f t="shared" si="1"/>
        <v>0</v>
      </c>
      <c r="K150" s="92"/>
      <c r="L150" s="93"/>
    </row>
    <row r="151" spans="1:12" ht="16">
      <c r="A151" s="115"/>
      <c r="B151" s="115"/>
      <c r="C151" s="115"/>
      <c r="D151" s="115"/>
      <c r="E151" s="101">
        <v>243</v>
      </c>
      <c r="F151" s="115"/>
      <c r="G151" s="115"/>
      <c r="H151" s="115"/>
      <c r="I151" s="105"/>
      <c r="J151" s="91">
        <f t="shared" si="1"/>
        <v>0</v>
      </c>
      <c r="K151" s="92"/>
      <c r="L151" s="93"/>
    </row>
    <row r="152" spans="1:12" ht="16">
      <c r="A152" s="115"/>
      <c r="B152" s="115"/>
      <c r="C152" s="115"/>
      <c r="D152" s="115"/>
      <c r="E152" s="101">
        <v>244</v>
      </c>
      <c r="F152" s="115"/>
      <c r="G152" s="115"/>
      <c r="H152" s="115"/>
      <c r="I152" s="105"/>
      <c r="J152" s="91">
        <f t="shared" si="1"/>
        <v>0</v>
      </c>
      <c r="K152" s="92"/>
      <c r="L152" s="93"/>
    </row>
    <row r="153" spans="1:12" ht="16">
      <c r="A153" s="115"/>
      <c r="B153" s="115"/>
      <c r="C153" s="115"/>
      <c r="D153" s="115"/>
      <c r="E153" s="101">
        <v>245</v>
      </c>
      <c r="F153" s="115"/>
      <c r="G153" s="115"/>
      <c r="H153" s="115"/>
      <c r="I153" s="105"/>
      <c r="J153" s="91">
        <f t="shared" si="1"/>
        <v>0</v>
      </c>
      <c r="K153" s="92"/>
      <c r="L153" s="93"/>
    </row>
    <row r="154" spans="1:12" ht="16">
      <c r="A154" s="115"/>
      <c r="B154" s="115"/>
      <c r="C154" s="115"/>
      <c r="D154" s="115"/>
      <c r="E154" s="101">
        <v>246</v>
      </c>
      <c r="F154" s="115"/>
      <c r="G154" s="115"/>
      <c r="H154" s="115"/>
      <c r="I154" s="105"/>
      <c r="J154" s="91">
        <f t="shared" si="1"/>
        <v>0</v>
      </c>
      <c r="K154" s="92"/>
      <c r="L154" s="93"/>
    </row>
    <row r="155" spans="1:12" ht="16">
      <c r="A155" s="115"/>
      <c r="B155" s="115"/>
      <c r="C155" s="115"/>
      <c r="D155" s="115"/>
      <c r="E155" s="101">
        <v>247</v>
      </c>
      <c r="F155" s="115"/>
      <c r="G155" s="115"/>
      <c r="H155" s="115"/>
      <c r="I155" s="105"/>
      <c r="J155" s="91">
        <f t="shared" si="1"/>
        <v>0</v>
      </c>
      <c r="K155" s="92"/>
      <c r="L155" s="93"/>
    </row>
    <row r="156" spans="1:12" ht="16">
      <c r="A156" s="115"/>
      <c r="B156" s="115"/>
      <c r="C156" s="115"/>
      <c r="D156" s="115"/>
      <c r="E156" s="101">
        <v>248</v>
      </c>
      <c r="F156" s="115"/>
      <c r="G156" s="115"/>
      <c r="H156" s="115"/>
      <c r="I156" s="105"/>
      <c r="J156" s="91">
        <f t="shared" si="1"/>
        <v>0</v>
      </c>
      <c r="K156" s="92"/>
      <c r="L156" s="93"/>
    </row>
    <row r="157" spans="1:12" ht="16">
      <c r="A157" s="115"/>
      <c r="B157" s="115"/>
      <c r="C157" s="115"/>
      <c r="D157" s="115"/>
      <c r="E157" s="101">
        <v>249</v>
      </c>
      <c r="F157" s="115"/>
      <c r="G157" s="115"/>
      <c r="H157" s="115"/>
      <c r="I157" s="105"/>
      <c r="J157" s="91">
        <f t="shared" si="1"/>
        <v>0</v>
      </c>
      <c r="K157" s="92"/>
      <c r="L157" s="93"/>
    </row>
    <row r="158" spans="1:12" ht="16">
      <c r="A158" s="115"/>
      <c r="B158" s="115"/>
      <c r="C158" s="115"/>
      <c r="D158" s="115"/>
      <c r="E158" s="101">
        <v>250</v>
      </c>
      <c r="F158" s="115"/>
      <c r="G158" s="115"/>
      <c r="H158" s="115"/>
      <c r="I158" s="105"/>
      <c r="J158" s="91">
        <f t="shared" si="1"/>
        <v>0</v>
      </c>
      <c r="K158" s="92"/>
      <c r="L158" s="93"/>
    </row>
    <row r="159" spans="1:12" ht="16">
      <c r="A159" s="115"/>
      <c r="B159" s="115"/>
      <c r="C159" s="115"/>
      <c r="D159" s="115"/>
      <c r="E159" s="101">
        <v>251</v>
      </c>
      <c r="F159" s="115"/>
      <c r="G159" s="115"/>
      <c r="H159" s="115"/>
      <c r="I159" s="105"/>
      <c r="J159" s="91">
        <f t="shared" si="1"/>
        <v>0</v>
      </c>
      <c r="K159" s="92"/>
      <c r="L159" s="93"/>
    </row>
    <row r="160" spans="1:12" ht="16">
      <c r="A160" s="115"/>
      <c r="B160" s="115"/>
      <c r="C160" s="115"/>
      <c r="D160" s="115"/>
      <c r="E160" s="101">
        <v>252</v>
      </c>
      <c r="F160" s="115"/>
      <c r="G160" s="115"/>
      <c r="H160" s="115"/>
      <c r="I160" s="105"/>
      <c r="J160" s="91">
        <f t="shared" si="1"/>
        <v>0</v>
      </c>
      <c r="K160" s="92"/>
      <c r="L160" s="93"/>
    </row>
    <row r="161" spans="1:12" ht="16">
      <c r="A161" s="115"/>
      <c r="B161" s="115"/>
      <c r="C161" s="115"/>
      <c r="D161" s="115"/>
      <c r="E161" s="101">
        <v>253</v>
      </c>
      <c r="F161" s="115"/>
      <c r="G161" s="115"/>
      <c r="H161" s="115"/>
      <c r="I161" s="105"/>
      <c r="J161" s="91">
        <f t="shared" si="1"/>
        <v>0</v>
      </c>
      <c r="K161" s="92"/>
      <c r="L161" s="93"/>
    </row>
    <row r="162" spans="1:12" ht="16">
      <c r="A162" s="115"/>
      <c r="B162" s="115"/>
      <c r="C162" s="115"/>
      <c r="D162" s="115"/>
      <c r="E162" s="101">
        <v>254</v>
      </c>
      <c r="F162" s="115"/>
      <c r="G162" s="115"/>
      <c r="H162" s="115"/>
      <c r="I162" s="105"/>
      <c r="J162" s="91">
        <f t="shared" si="1"/>
        <v>0</v>
      </c>
      <c r="K162" s="92"/>
      <c r="L162" s="93"/>
    </row>
    <row r="163" spans="1:12" ht="16">
      <c r="A163" s="115"/>
      <c r="B163" s="115"/>
      <c r="C163" s="115"/>
      <c r="D163" s="115"/>
      <c r="E163" s="101">
        <v>255</v>
      </c>
      <c r="F163" s="115"/>
      <c r="G163" s="115"/>
      <c r="H163" s="115"/>
      <c r="I163" s="105"/>
      <c r="J163" s="91">
        <f t="shared" si="1"/>
        <v>0</v>
      </c>
      <c r="K163" s="92"/>
      <c r="L163" s="93"/>
    </row>
    <row r="164" spans="1:12" ht="16">
      <c r="A164" s="115"/>
      <c r="B164" s="115"/>
      <c r="C164" s="115"/>
      <c r="D164" s="115"/>
      <c r="E164" s="101">
        <v>256</v>
      </c>
      <c r="F164" s="115"/>
      <c r="G164" s="115"/>
      <c r="H164" s="115"/>
      <c r="I164" s="105"/>
      <c r="J164" s="91">
        <f t="shared" si="1"/>
        <v>0</v>
      </c>
      <c r="K164" s="92"/>
      <c r="L164" s="93"/>
    </row>
    <row r="165" spans="1:12" ht="16">
      <c r="A165" s="115"/>
      <c r="B165" s="115"/>
      <c r="C165" s="115"/>
      <c r="D165" s="115"/>
      <c r="E165" s="101">
        <v>257</v>
      </c>
      <c r="F165" s="115"/>
      <c r="G165" s="115"/>
      <c r="H165" s="115"/>
      <c r="I165" s="105"/>
      <c r="J165" s="91">
        <f t="shared" si="1"/>
        <v>0</v>
      </c>
      <c r="K165" s="92"/>
      <c r="L165" s="93"/>
    </row>
    <row r="166" spans="1:12" ht="16">
      <c r="A166" s="115"/>
      <c r="B166" s="115"/>
      <c r="C166" s="115"/>
      <c r="D166" s="115"/>
      <c r="E166" s="101">
        <v>258</v>
      </c>
      <c r="F166" s="115"/>
      <c r="G166" s="115"/>
      <c r="H166" s="115"/>
      <c r="I166" s="105"/>
      <c r="J166" s="91">
        <f t="shared" si="1"/>
        <v>0</v>
      </c>
      <c r="K166" s="92"/>
      <c r="L166" s="93"/>
    </row>
    <row r="167" spans="1:12" ht="16">
      <c r="A167" s="115"/>
      <c r="B167" s="115"/>
      <c r="C167" s="115"/>
      <c r="D167" s="115"/>
      <c r="E167" s="101">
        <v>259</v>
      </c>
      <c r="F167" s="115"/>
      <c r="G167" s="115"/>
      <c r="H167" s="115"/>
      <c r="I167" s="105"/>
      <c r="J167" s="91">
        <f t="shared" si="1"/>
        <v>0</v>
      </c>
      <c r="K167" s="92"/>
      <c r="L167" s="93"/>
    </row>
    <row r="168" spans="1:12" ht="16">
      <c r="A168" s="115"/>
      <c r="B168" s="115"/>
      <c r="C168" s="115"/>
      <c r="D168" s="115"/>
      <c r="E168" s="101">
        <v>260</v>
      </c>
      <c r="F168" s="115"/>
      <c r="G168" s="115"/>
      <c r="H168" s="115"/>
      <c r="I168" s="105"/>
      <c r="J168" s="91">
        <f t="shared" si="1"/>
        <v>0</v>
      </c>
      <c r="K168" s="92"/>
      <c r="L168" s="93"/>
    </row>
    <row r="169" spans="1:12" ht="16">
      <c r="A169" s="115"/>
      <c r="B169" s="115"/>
      <c r="C169" s="115"/>
      <c r="D169" s="115"/>
      <c r="E169" s="101">
        <v>261</v>
      </c>
      <c r="F169" s="115"/>
      <c r="G169" s="115"/>
      <c r="H169" s="115"/>
      <c r="I169" s="105"/>
      <c r="J169" s="91">
        <f t="shared" si="1"/>
        <v>0</v>
      </c>
      <c r="K169" s="92"/>
      <c r="L169" s="93"/>
    </row>
    <row r="170" spans="1:12" ht="16">
      <c r="A170" s="115"/>
      <c r="B170" s="115"/>
      <c r="C170" s="115"/>
      <c r="D170" s="115"/>
      <c r="E170" s="101">
        <v>262</v>
      </c>
      <c r="F170" s="115"/>
      <c r="G170" s="115"/>
      <c r="H170" s="115"/>
      <c r="I170" s="105"/>
      <c r="J170" s="91">
        <f t="shared" si="1"/>
        <v>0</v>
      </c>
      <c r="K170" s="92"/>
      <c r="L170" s="93"/>
    </row>
    <row r="171" spans="1:12" ht="16">
      <c r="A171" s="115"/>
      <c r="B171" s="115"/>
      <c r="C171" s="115"/>
      <c r="D171" s="115"/>
      <c r="E171" s="101">
        <v>263</v>
      </c>
      <c r="F171" s="115"/>
      <c r="G171" s="115"/>
      <c r="H171" s="115"/>
      <c r="I171" s="105"/>
      <c r="J171" s="91">
        <f t="shared" si="1"/>
        <v>0</v>
      </c>
      <c r="K171" s="92"/>
      <c r="L171" s="93"/>
    </row>
    <row r="172" spans="1:12" ht="16">
      <c r="A172" s="115"/>
      <c r="B172" s="115"/>
      <c r="C172" s="115"/>
      <c r="D172" s="115"/>
      <c r="E172" s="101">
        <v>264</v>
      </c>
      <c r="F172" s="115"/>
      <c r="G172" s="115"/>
      <c r="H172" s="115"/>
      <c r="I172" s="105"/>
      <c r="J172" s="91">
        <f t="shared" si="1"/>
        <v>0</v>
      </c>
      <c r="K172" s="92"/>
      <c r="L172" s="93"/>
    </row>
    <row r="173" spans="1:12" ht="16">
      <c r="A173" s="115"/>
      <c r="B173" s="115"/>
      <c r="C173" s="115"/>
      <c r="D173" s="115"/>
      <c r="E173" s="101">
        <v>265</v>
      </c>
      <c r="F173" s="115"/>
      <c r="G173" s="115"/>
      <c r="H173" s="115"/>
      <c r="I173" s="105"/>
      <c r="J173" s="91">
        <f t="shared" si="1"/>
        <v>0</v>
      </c>
      <c r="K173" s="92"/>
      <c r="L173" s="93"/>
    </row>
    <row r="174" spans="1:12" ht="16">
      <c r="A174" s="115"/>
      <c r="B174" s="115"/>
      <c r="C174" s="115"/>
      <c r="D174" s="115"/>
      <c r="E174" s="101">
        <v>266</v>
      </c>
      <c r="F174" s="115"/>
      <c r="G174" s="115"/>
      <c r="H174" s="115"/>
      <c r="I174" s="105"/>
      <c r="J174" s="91">
        <f t="shared" si="1"/>
        <v>0</v>
      </c>
      <c r="K174" s="92"/>
      <c r="L174" s="93"/>
    </row>
    <row r="175" spans="1:12" ht="16">
      <c r="A175" s="115"/>
      <c r="B175" s="115"/>
      <c r="C175" s="115"/>
      <c r="D175" s="115"/>
      <c r="E175" s="101">
        <v>267</v>
      </c>
      <c r="F175" s="115"/>
      <c r="G175" s="115"/>
      <c r="H175" s="115"/>
      <c r="I175" s="105"/>
      <c r="J175" s="91">
        <f t="shared" si="1"/>
        <v>0</v>
      </c>
      <c r="K175" s="92"/>
      <c r="L175" s="93"/>
    </row>
    <row r="176" spans="1:12" ht="16">
      <c r="A176" s="115"/>
      <c r="B176" s="115"/>
      <c r="C176" s="115"/>
      <c r="D176" s="115"/>
      <c r="E176" s="101">
        <v>268</v>
      </c>
      <c r="F176" s="115"/>
      <c r="G176" s="115"/>
      <c r="H176" s="115"/>
      <c r="I176" s="105"/>
      <c r="J176" s="91">
        <f t="shared" si="1"/>
        <v>0</v>
      </c>
      <c r="K176" s="92"/>
      <c r="L176" s="93"/>
    </row>
    <row r="177" spans="1:12" ht="16">
      <c r="A177" s="115"/>
      <c r="B177" s="115"/>
      <c r="C177" s="115"/>
      <c r="D177" s="115"/>
      <c r="E177" s="101">
        <v>269</v>
      </c>
      <c r="F177" s="115"/>
      <c r="G177" s="115"/>
      <c r="H177" s="115"/>
      <c r="I177" s="105"/>
      <c r="J177" s="91">
        <f t="shared" si="1"/>
        <v>0</v>
      </c>
      <c r="K177" s="92"/>
      <c r="L177" s="93"/>
    </row>
    <row r="178" spans="1:12" ht="16">
      <c r="A178" s="115"/>
      <c r="B178" s="115"/>
      <c r="C178" s="115"/>
      <c r="D178" s="115"/>
      <c r="E178" s="101">
        <v>270</v>
      </c>
      <c r="F178" s="115"/>
      <c r="G178" s="115"/>
      <c r="H178" s="115"/>
      <c r="I178" s="105"/>
      <c r="J178" s="91">
        <f t="shared" si="1"/>
        <v>0</v>
      </c>
      <c r="K178" s="92"/>
      <c r="L178" s="93"/>
    </row>
    <row r="179" spans="1:12" ht="16">
      <c r="A179" s="115"/>
      <c r="B179" s="115"/>
      <c r="C179" s="115"/>
      <c r="D179" s="115"/>
      <c r="E179" s="101">
        <v>271</v>
      </c>
      <c r="F179" s="115"/>
      <c r="G179" s="115"/>
      <c r="H179" s="115"/>
      <c r="I179" s="105"/>
      <c r="J179" s="91">
        <f t="shared" si="1"/>
        <v>0</v>
      </c>
      <c r="K179" s="92"/>
      <c r="L179" s="93"/>
    </row>
    <row r="180" spans="1:12" ht="16">
      <c r="A180" s="115"/>
      <c r="B180" s="115"/>
      <c r="C180" s="115"/>
      <c r="D180" s="115"/>
      <c r="E180" s="101">
        <v>272</v>
      </c>
      <c r="F180" s="115"/>
      <c r="G180" s="115"/>
      <c r="H180" s="115"/>
      <c r="I180" s="105"/>
      <c r="J180" s="91">
        <f t="shared" si="1"/>
        <v>0</v>
      </c>
      <c r="K180" s="92"/>
      <c r="L180" s="93"/>
    </row>
    <row r="181" spans="1:12" ht="16">
      <c r="A181" s="115"/>
      <c r="B181" s="115"/>
      <c r="C181" s="115"/>
      <c r="D181" s="115"/>
      <c r="E181" s="101">
        <v>273</v>
      </c>
      <c r="F181" s="115"/>
      <c r="G181" s="115"/>
      <c r="H181" s="115"/>
      <c r="I181" s="105"/>
      <c r="J181" s="91">
        <f t="shared" si="1"/>
        <v>0</v>
      </c>
      <c r="K181" s="92"/>
      <c r="L181" s="93"/>
    </row>
    <row r="182" spans="1:12" ht="16">
      <c r="A182" s="115"/>
      <c r="B182" s="115"/>
      <c r="C182" s="115"/>
      <c r="D182" s="115"/>
      <c r="E182" s="101">
        <v>274</v>
      </c>
      <c r="F182" s="115"/>
      <c r="G182" s="115"/>
      <c r="H182" s="115"/>
      <c r="I182" s="105"/>
      <c r="J182" s="91">
        <f t="shared" si="1"/>
        <v>0</v>
      </c>
      <c r="K182" s="92"/>
      <c r="L182" s="93"/>
    </row>
    <row r="183" spans="1:12" ht="16">
      <c r="A183" s="115"/>
      <c r="B183" s="115"/>
      <c r="C183" s="115"/>
      <c r="D183" s="115"/>
      <c r="E183" s="101">
        <v>275</v>
      </c>
      <c r="F183" s="115"/>
      <c r="G183" s="115"/>
      <c r="H183" s="115"/>
      <c r="I183" s="105"/>
      <c r="J183" s="91">
        <f t="shared" si="1"/>
        <v>0</v>
      </c>
      <c r="K183" s="92"/>
      <c r="L183" s="93"/>
    </row>
    <row r="184" spans="1:12" ht="16">
      <c r="A184" s="115"/>
      <c r="B184" s="115"/>
      <c r="C184" s="115"/>
      <c r="D184" s="115"/>
      <c r="E184" s="101">
        <v>276</v>
      </c>
      <c r="F184" s="115"/>
      <c r="G184" s="115"/>
      <c r="H184" s="115"/>
      <c r="I184" s="105"/>
      <c r="J184" s="91">
        <f t="shared" si="1"/>
        <v>0</v>
      </c>
      <c r="K184" s="92"/>
      <c r="L184" s="93"/>
    </row>
    <row r="185" spans="1:12" ht="16">
      <c r="A185" s="115"/>
      <c r="B185" s="115"/>
      <c r="C185" s="115"/>
      <c r="D185" s="115"/>
      <c r="E185" s="101">
        <v>277</v>
      </c>
      <c r="F185" s="115"/>
      <c r="G185" s="115"/>
      <c r="H185" s="115"/>
      <c r="I185" s="105"/>
      <c r="J185" s="91">
        <f t="shared" si="1"/>
        <v>0</v>
      </c>
      <c r="K185" s="92"/>
      <c r="L185" s="93"/>
    </row>
    <row r="186" spans="1:12" ht="16">
      <c r="A186" s="115"/>
      <c r="B186" s="115"/>
      <c r="C186" s="115"/>
      <c r="D186" s="115"/>
      <c r="E186" s="101">
        <v>278</v>
      </c>
      <c r="F186" s="115"/>
      <c r="G186" s="115"/>
      <c r="H186" s="115"/>
      <c r="I186" s="105"/>
      <c r="J186" s="91">
        <f t="shared" si="1"/>
        <v>0</v>
      </c>
      <c r="K186" s="92"/>
      <c r="L186" s="93"/>
    </row>
    <row r="187" spans="1:12" ht="16">
      <c r="A187" s="115"/>
      <c r="B187" s="115"/>
      <c r="C187" s="115"/>
      <c r="D187" s="115"/>
      <c r="E187" s="101">
        <v>279</v>
      </c>
      <c r="F187" s="115"/>
      <c r="G187" s="115"/>
      <c r="H187" s="115"/>
      <c r="I187" s="105"/>
      <c r="J187" s="91">
        <f t="shared" si="1"/>
        <v>0</v>
      </c>
      <c r="K187" s="92"/>
      <c r="L187" s="93"/>
    </row>
    <row r="188" spans="1:12" ht="16">
      <c r="A188" s="115"/>
      <c r="B188" s="115"/>
      <c r="C188" s="115"/>
      <c r="D188" s="115"/>
      <c r="E188" s="101">
        <v>280</v>
      </c>
      <c r="F188" s="115"/>
      <c r="G188" s="115"/>
      <c r="H188" s="115"/>
      <c r="I188" s="105"/>
      <c r="J188" s="91">
        <f t="shared" si="1"/>
        <v>0</v>
      </c>
      <c r="K188" s="92"/>
      <c r="L188" s="93"/>
    </row>
    <row r="189" spans="1:12" ht="16">
      <c r="A189" s="115"/>
      <c r="B189" s="115"/>
      <c r="C189" s="115"/>
      <c r="D189" s="115"/>
      <c r="E189" s="101">
        <v>281</v>
      </c>
      <c r="F189" s="115"/>
      <c r="G189" s="115"/>
      <c r="H189" s="115"/>
      <c r="I189" s="105"/>
      <c r="J189" s="91">
        <f t="shared" si="1"/>
        <v>0</v>
      </c>
      <c r="K189" s="92"/>
      <c r="L189" s="93"/>
    </row>
    <row r="190" spans="1:12" ht="16">
      <c r="A190" s="115"/>
      <c r="B190" s="115"/>
      <c r="C190" s="115"/>
      <c r="D190" s="115"/>
      <c r="E190" s="101">
        <v>282</v>
      </c>
      <c r="F190" s="115"/>
      <c r="G190" s="115"/>
      <c r="H190" s="115"/>
      <c r="I190" s="105"/>
      <c r="J190" s="91">
        <f t="shared" si="1"/>
        <v>0</v>
      </c>
      <c r="K190" s="92"/>
      <c r="L190" s="93"/>
    </row>
    <row r="191" spans="1:12" ht="16">
      <c r="A191" s="115"/>
      <c r="B191" s="115"/>
      <c r="C191" s="115"/>
      <c r="D191" s="115"/>
      <c r="E191" s="101">
        <v>283</v>
      </c>
      <c r="F191" s="115"/>
      <c r="G191" s="115"/>
      <c r="H191" s="115"/>
      <c r="I191" s="105"/>
      <c r="J191" s="91">
        <f t="shared" si="1"/>
        <v>0</v>
      </c>
      <c r="K191" s="92"/>
      <c r="L191" s="93"/>
    </row>
    <row r="192" spans="1:12" ht="16">
      <c r="A192" s="115"/>
      <c r="B192" s="115"/>
      <c r="C192" s="115"/>
      <c r="D192" s="115"/>
      <c r="E192" s="101">
        <v>284</v>
      </c>
      <c r="F192" s="115"/>
      <c r="G192" s="115"/>
      <c r="H192" s="115"/>
      <c r="I192" s="105"/>
      <c r="J192" s="91">
        <f t="shared" si="1"/>
        <v>0</v>
      </c>
      <c r="K192" s="92"/>
      <c r="L192" s="93"/>
    </row>
    <row r="193" spans="1:12" ht="16">
      <c r="A193" s="115"/>
      <c r="B193" s="115"/>
      <c r="C193" s="115"/>
      <c r="D193" s="115"/>
      <c r="E193" s="101">
        <v>285</v>
      </c>
      <c r="F193" s="115"/>
      <c r="G193" s="115"/>
      <c r="H193" s="115"/>
      <c r="I193" s="105"/>
      <c r="J193" s="91">
        <f t="shared" si="1"/>
        <v>0</v>
      </c>
      <c r="K193" s="92"/>
      <c r="L193" s="93"/>
    </row>
    <row r="194" spans="1:12" ht="16">
      <c r="A194" s="115"/>
      <c r="B194" s="115"/>
      <c r="C194" s="115"/>
      <c r="D194" s="115"/>
      <c r="E194" s="101">
        <v>286</v>
      </c>
      <c r="F194" s="115"/>
      <c r="G194" s="115"/>
      <c r="H194" s="115"/>
      <c r="I194" s="105"/>
      <c r="J194" s="91">
        <f t="shared" si="1"/>
        <v>0</v>
      </c>
      <c r="K194" s="92"/>
      <c r="L194" s="93"/>
    </row>
    <row r="195" spans="1:12" ht="16">
      <c r="A195" s="115"/>
      <c r="B195" s="115"/>
      <c r="C195" s="115"/>
      <c r="D195" s="115"/>
      <c r="E195" s="101">
        <v>287</v>
      </c>
      <c r="F195" s="115"/>
      <c r="G195" s="115"/>
      <c r="H195" s="115"/>
      <c r="I195" s="105"/>
      <c r="J195" s="91">
        <f t="shared" si="1"/>
        <v>0</v>
      </c>
      <c r="K195" s="92"/>
      <c r="L195" s="93"/>
    </row>
    <row r="196" spans="1:12" ht="16">
      <c r="A196" s="115"/>
      <c r="B196" s="115"/>
      <c r="C196" s="115"/>
      <c r="D196" s="115"/>
      <c r="E196" s="101">
        <v>288</v>
      </c>
      <c r="F196" s="115"/>
      <c r="G196" s="115"/>
      <c r="H196" s="115"/>
      <c r="I196" s="105"/>
      <c r="J196" s="91">
        <f t="shared" si="1"/>
        <v>0</v>
      </c>
      <c r="K196" s="92"/>
      <c r="L196" s="93"/>
    </row>
    <row r="197" spans="1:12" ht="16">
      <c r="A197" s="115"/>
      <c r="B197" s="115"/>
      <c r="C197" s="115"/>
      <c r="D197" s="115"/>
      <c r="E197" s="101">
        <v>289</v>
      </c>
      <c r="F197" s="115"/>
      <c r="G197" s="115"/>
      <c r="H197" s="115"/>
      <c r="I197" s="105"/>
      <c r="J197" s="91">
        <f t="shared" si="1"/>
        <v>0</v>
      </c>
      <c r="K197" s="92"/>
      <c r="L197" s="93"/>
    </row>
    <row r="198" spans="1:12" ht="16">
      <c r="A198" s="115"/>
      <c r="B198" s="115"/>
      <c r="C198" s="115"/>
      <c r="D198" s="115"/>
      <c r="E198" s="101">
        <v>290</v>
      </c>
      <c r="F198" s="115"/>
      <c r="G198" s="115"/>
      <c r="H198" s="115"/>
      <c r="I198" s="105"/>
      <c r="J198" s="91">
        <f t="shared" si="1"/>
        <v>0</v>
      </c>
      <c r="K198" s="92"/>
      <c r="L198" s="93"/>
    </row>
    <row r="199" spans="1:12" ht="16">
      <c r="A199" s="115"/>
      <c r="B199" s="115"/>
      <c r="C199" s="115"/>
      <c r="D199" s="115"/>
      <c r="E199" s="101">
        <v>291</v>
      </c>
      <c r="F199" s="115"/>
      <c r="G199" s="115"/>
      <c r="H199" s="115"/>
      <c r="I199" s="105"/>
      <c r="J199" s="91">
        <f t="shared" si="1"/>
        <v>0</v>
      </c>
      <c r="K199" s="92"/>
      <c r="L199" s="93"/>
    </row>
    <row r="200" spans="1:12" ht="16">
      <c r="A200" s="115"/>
      <c r="B200" s="115"/>
      <c r="C200" s="115"/>
      <c r="D200" s="115"/>
      <c r="E200" s="101">
        <v>292</v>
      </c>
      <c r="F200" s="115"/>
      <c r="G200" s="115"/>
      <c r="H200" s="115"/>
      <c r="I200" s="105"/>
      <c r="J200" s="91">
        <f t="shared" si="1"/>
        <v>0</v>
      </c>
      <c r="K200" s="92"/>
      <c r="L200" s="93"/>
    </row>
    <row r="201" spans="1:12" ht="16">
      <c r="A201" s="115"/>
      <c r="B201" s="115"/>
      <c r="C201" s="115"/>
      <c r="D201" s="115"/>
      <c r="E201" s="101">
        <v>293</v>
      </c>
      <c r="F201" s="115"/>
      <c r="G201" s="115"/>
      <c r="H201" s="115"/>
      <c r="I201" s="105"/>
      <c r="J201" s="91">
        <f t="shared" si="1"/>
        <v>0</v>
      </c>
      <c r="K201" s="92"/>
      <c r="L201" s="93"/>
    </row>
    <row r="202" spans="1:12" ht="16">
      <c r="A202" s="115"/>
      <c r="B202" s="115"/>
      <c r="C202" s="115"/>
      <c r="D202" s="115"/>
      <c r="E202" s="101">
        <v>294</v>
      </c>
      <c r="F202" s="115"/>
      <c r="G202" s="115"/>
      <c r="H202" s="115"/>
      <c r="I202" s="105"/>
      <c r="J202" s="91">
        <f t="shared" si="1"/>
        <v>0</v>
      </c>
      <c r="K202" s="92"/>
      <c r="L202" s="93"/>
    </row>
    <row r="203" spans="1:12" ht="16">
      <c r="A203" s="115"/>
      <c r="B203" s="115"/>
      <c r="C203" s="115"/>
      <c r="D203" s="115"/>
      <c r="E203" s="101">
        <v>295</v>
      </c>
      <c r="F203" s="115"/>
      <c r="G203" s="115"/>
      <c r="H203" s="115"/>
      <c r="I203" s="105"/>
      <c r="J203" s="91">
        <f t="shared" ref="J203:J208" si="2">IF(OR(H203=5,H203=10, H203=15, H203="BP",H203="SCR"),"NT",I203)</f>
        <v>0</v>
      </c>
      <c r="K203" s="92"/>
      <c r="L203" s="93"/>
    </row>
    <row r="204" spans="1:12" ht="16">
      <c r="A204" s="115"/>
      <c r="B204" s="115"/>
      <c r="C204" s="115"/>
      <c r="D204" s="115"/>
      <c r="E204" s="101">
        <v>296</v>
      </c>
      <c r="F204" s="115"/>
      <c r="G204" s="115"/>
      <c r="H204" s="115"/>
      <c r="I204" s="105"/>
      <c r="J204" s="91">
        <f t="shared" si="2"/>
        <v>0</v>
      </c>
      <c r="K204" s="92"/>
      <c r="L204" s="93"/>
    </row>
    <row r="205" spans="1:12" ht="16">
      <c r="A205" s="115"/>
      <c r="B205" s="115"/>
      <c r="C205" s="115"/>
      <c r="D205" s="115"/>
      <c r="E205" s="101">
        <v>297</v>
      </c>
      <c r="F205" s="115"/>
      <c r="G205" s="115"/>
      <c r="H205" s="115"/>
      <c r="I205" s="105"/>
      <c r="J205" s="91">
        <f t="shared" si="2"/>
        <v>0</v>
      </c>
      <c r="K205" s="92"/>
      <c r="L205" s="93"/>
    </row>
    <row r="206" spans="1:12" ht="16">
      <c r="A206" s="115"/>
      <c r="B206" s="115"/>
      <c r="C206" s="115"/>
      <c r="D206" s="115"/>
      <c r="E206" s="101">
        <v>298</v>
      </c>
      <c r="F206" s="115"/>
      <c r="G206" s="115"/>
      <c r="H206" s="115"/>
      <c r="I206" s="105"/>
      <c r="J206" s="91">
        <f t="shared" si="2"/>
        <v>0</v>
      </c>
      <c r="K206" s="92"/>
      <c r="L206" s="93"/>
    </row>
    <row r="207" spans="1:12" ht="16">
      <c r="A207" s="115"/>
      <c r="B207" s="115"/>
      <c r="C207" s="115"/>
      <c r="D207" s="115"/>
      <c r="E207" s="101">
        <v>299</v>
      </c>
      <c r="F207" s="115"/>
      <c r="G207" s="115"/>
      <c r="H207" s="115"/>
      <c r="I207" s="105"/>
      <c r="J207" s="91">
        <f t="shared" si="2"/>
        <v>0</v>
      </c>
      <c r="K207" s="92"/>
      <c r="L207" s="93"/>
    </row>
    <row r="208" spans="1:12" ht="16">
      <c r="A208" s="115"/>
      <c r="B208" s="115"/>
      <c r="C208" s="115"/>
      <c r="D208" s="115"/>
      <c r="E208" s="101">
        <v>300</v>
      </c>
      <c r="F208" s="115"/>
      <c r="G208" s="115"/>
      <c r="H208" s="115"/>
      <c r="I208" s="105"/>
      <c r="J208" s="91">
        <f t="shared" si="2"/>
        <v>0</v>
      </c>
      <c r="K208" s="92"/>
      <c r="L208" s="93"/>
    </row>
  </sheetData>
  <dataValidations count="3">
    <dataValidation type="list" allowBlank="1" showInputMessage="1" showErrorMessage="1" sqref="A2:B208" xr:uid="{3C214777-40F8-406F-BF8A-5DA39BE89B07}">
      <formula1>X</formula1>
    </dataValidation>
    <dataValidation type="list" allowBlank="1" showInputMessage="1" showErrorMessage="1" sqref="H2:H208" xr:uid="{C99BFB29-1CFF-4D9D-A08D-C7072A8C35D8}">
      <formula1>Penalties</formula1>
    </dataValidation>
    <dataValidation type="list" allowBlank="1" showInputMessage="1" showErrorMessage="1" sqref="C2:C208" xr:uid="{C6B6A7B6-149B-4E1B-A2DA-5A88B6E953F6}">
      <formula1>Incentives</formula1>
    </dataValidation>
  </dataValidation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"/>
  <sheetViews>
    <sheetView workbookViewId="0">
      <selection activeCell="C11" sqref="C11"/>
    </sheetView>
  </sheetViews>
  <sheetFormatPr baseColWidth="10" defaultColWidth="8.83203125" defaultRowHeight="15"/>
  <cols>
    <col min="2" max="2" width="17.1640625" customWidth="1"/>
    <col min="3" max="3" width="21.5" customWidth="1"/>
    <col min="6" max="6" width="10.6640625" customWidth="1"/>
  </cols>
  <sheetData>
    <row r="1" spans="1:8" ht="34">
      <c r="A1" s="100" t="s">
        <v>109</v>
      </c>
      <c r="B1" s="100" t="s">
        <v>43</v>
      </c>
      <c r="C1" s="100" t="s">
        <v>42</v>
      </c>
      <c r="D1" s="100" t="s">
        <v>113</v>
      </c>
      <c r="E1" s="101" t="s">
        <v>110</v>
      </c>
      <c r="F1" s="100" t="s">
        <v>100</v>
      </c>
      <c r="G1" s="100" t="s">
        <v>115</v>
      </c>
      <c r="H1" s="100" t="s">
        <v>116</v>
      </c>
    </row>
    <row r="2" spans="1:8" s="117" customFormat="1" ht="16" customHeight="1">
      <c r="A2" s="122">
        <v>1</v>
      </c>
      <c r="B2" s="118" t="s">
        <v>240</v>
      </c>
      <c r="C2" s="116" t="s">
        <v>187</v>
      </c>
      <c r="D2" s="116"/>
      <c r="E2" s="120">
        <v>83.326999999999998</v>
      </c>
      <c r="F2" s="116"/>
      <c r="G2" s="116"/>
      <c r="H2" s="116"/>
    </row>
    <row r="3" spans="1:8" s="117" customFormat="1" ht="34">
      <c r="A3" s="122">
        <v>2</v>
      </c>
      <c r="B3" s="118" t="s">
        <v>239</v>
      </c>
      <c r="C3" s="116" t="s">
        <v>241</v>
      </c>
      <c r="D3" s="116"/>
      <c r="E3" s="120">
        <v>20.233000000000001</v>
      </c>
      <c r="F3" s="116"/>
      <c r="G3" s="118"/>
      <c r="H3" s="121"/>
    </row>
    <row r="4" spans="1:8" ht="16">
      <c r="A4" s="101">
        <v>3</v>
      </c>
      <c r="B4" s="115" t="s">
        <v>296</v>
      </c>
      <c r="C4" s="115"/>
      <c r="D4" s="104"/>
      <c r="E4" s="105">
        <v>28.887</v>
      </c>
      <c r="F4" s="91"/>
      <c r="G4" s="92"/>
      <c r="H4" s="93"/>
    </row>
    <row r="5" spans="1:8" ht="16">
      <c r="A5" s="101">
        <v>4</v>
      </c>
      <c r="B5" s="115" t="s">
        <v>525</v>
      </c>
      <c r="C5" s="115" t="s">
        <v>526</v>
      </c>
      <c r="D5" s="115"/>
      <c r="E5" s="105" t="s">
        <v>548</v>
      </c>
      <c r="F5" s="91"/>
      <c r="G5" s="92"/>
      <c r="H5" s="93"/>
    </row>
    <row r="6" spans="1:8" ht="16">
      <c r="A6" s="101">
        <v>5</v>
      </c>
      <c r="B6" s="115" t="s">
        <v>529</v>
      </c>
      <c r="C6" s="115"/>
      <c r="D6" s="115"/>
      <c r="E6" s="105">
        <v>17.794</v>
      </c>
      <c r="F6" s="91"/>
      <c r="G6" s="92"/>
      <c r="H6" s="93"/>
    </row>
    <row r="7" spans="1:8" ht="16">
      <c r="A7" s="101">
        <v>6</v>
      </c>
      <c r="B7" s="115" t="s">
        <v>206</v>
      </c>
      <c r="C7" s="115" t="s">
        <v>207</v>
      </c>
      <c r="D7" s="115"/>
      <c r="E7" s="105"/>
      <c r="F7" s="91"/>
      <c r="G7" s="92"/>
      <c r="H7" s="93"/>
    </row>
    <row r="8" spans="1:8" ht="16">
      <c r="A8" s="101">
        <v>7</v>
      </c>
      <c r="B8" s="115" t="s">
        <v>539</v>
      </c>
      <c r="C8" s="115" t="s">
        <v>540</v>
      </c>
      <c r="D8" s="115"/>
      <c r="E8" s="105"/>
      <c r="F8" s="91"/>
      <c r="G8" s="92"/>
      <c r="H8" s="93"/>
    </row>
    <row r="9" spans="1:8" ht="16">
      <c r="A9" s="101">
        <v>8</v>
      </c>
      <c r="B9" s="115"/>
      <c r="C9" s="115"/>
      <c r="D9" s="115"/>
      <c r="E9" s="105"/>
      <c r="F9" s="91"/>
      <c r="G9" s="92"/>
      <c r="H9" s="93"/>
    </row>
    <row r="10" spans="1:8" ht="16">
      <c r="A10" s="101">
        <v>9</v>
      </c>
      <c r="B10" s="115"/>
      <c r="C10" s="115"/>
      <c r="D10" s="115"/>
      <c r="E10" s="105"/>
      <c r="F10" s="91"/>
      <c r="G10" s="92"/>
      <c r="H10" s="93"/>
    </row>
    <row r="11" spans="1:8" ht="16">
      <c r="A11" s="101">
        <v>10</v>
      </c>
      <c r="B11" s="104"/>
      <c r="C11" s="104"/>
      <c r="D11" s="115"/>
      <c r="E11" s="105"/>
      <c r="F11" s="91"/>
      <c r="G11" s="92"/>
      <c r="H11" s="93"/>
    </row>
    <row r="12" spans="1:8" ht="16">
      <c r="A12" s="101">
        <v>10</v>
      </c>
      <c r="B12" s="104"/>
      <c r="C12" s="104"/>
      <c r="D12" s="104"/>
      <c r="E12" s="105"/>
      <c r="F12" s="91"/>
      <c r="G12" s="92"/>
      <c r="H12" s="93"/>
    </row>
    <row r="13" spans="1:8" ht="16">
      <c r="A13" s="101">
        <v>11</v>
      </c>
      <c r="B13" s="104"/>
      <c r="C13" s="104"/>
      <c r="D13" s="104"/>
      <c r="E13" s="105"/>
      <c r="F13" s="91"/>
      <c r="G13" s="92"/>
      <c r="H13" s="93"/>
    </row>
    <row r="14" spans="1:8" ht="16">
      <c r="A14" s="101">
        <v>12</v>
      </c>
      <c r="B14" s="104"/>
      <c r="C14" s="104"/>
      <c r="D14" s="104"/>
      <c r="E14" s="105"/>
      <c r="F14" s="91"/>
      <c r="G14" s="92"/>
      <c r="H14" s="93"/>
    </row>
    <row r="15" spans="1:8" ht="16">
      <c r="A15" s="101">
        <v>13</v>
      </c>
      <c r="B15" s="104"/>
      <c r="C15" s="104"/>
      <c r="D15" s="104"/>
      <c r="E15" s="105"/>
      <c r="F15" s="91">
        <f t="shared" ref="F15:F25" si="0">IF(OR(D15=5,D15=10, D15=15, D15="BP",D15="SCR"),"NT",E15)</f>
        <v>0</v>
      </c>
      <c r="G15" s="92"/>
      <c r="H15" s="93"/>
    </row>
    <row r="16" spans="1:8" ht="16">
      <c r="A16" s="101">
        <v>14</v>
      </c>
      <c r="B16" s="104"/>
      <c r="C16" s="104"/>
      <c r="D16" s="104"/>
      <c r="E16" s="105"/>
      <c r="F16" s="91">
        <f t="shared" si="0"/>
        <v>0</v>
      </c>
      <c r="G16" s="92"/>
      <c r="H16" s="93"/>
    </row>
    <row r="17" spans="1:8" ht="16">
      <c r="A17" s="101">
        <v>15</v>
      </c>
      <c r="B17" s="104"/>
      <c r="C17" s="104"/>
      <c r="D17" s="104"/>
      <c r="E17" s="105"/>
      <c r="F17" s="91">
        <f t="shared" si="0"/>
        <v>0</v>
      </c>
      <c r="G17" s="92"/>
      <c r="H17" s="93"/>
    </row>
    <row r="18" spans="1:8" ht="16">
      <c r="A18" s="101">
        <v>16</v>
      </c>
      <c r="B18" s="104"/>
      <c r="C18" s="104"/>
      <c r="D18" s="104"/>
      <c r="E18" s="105"/>
      <c r="F18" s="91">
        <f t="shared" si="0"/>
        <v>0</v>
      </c>
      <c r="G18" s="92"/>
      <c r="H18" s="93"/>
    </row>
    <row r="19" spans="1:8" ht="16">
      <c r="A19" s="101">
        <v>17</v>
      </c>
      <c r="B19" s="104"/>
      <c r="C19" s="104"/>
      <c r="D19" s="104"/>
      <c r="E19" s="105"/>
      <c r="F19" s="91">
        <f t="shared" si="0"/>
        <v>0</v>
      </c>
      <c r="G19" s="92"/>
      <c r="H19" s="93"/>
    </row>
    <row r="20" spans="1:8" ht="16">
      <c r="A20" s="101">
        <v>18</v>
      </c>
      <c r="B20" s="104"/>
      <c r="C20" s="104"/>
      <c r="D20" s="104"/>
      <c r="E20" s="105"/>
      <c r="F20" s="91">
        <f t="shared" si="0"/>
        <v>0</v>
      </c>
      <c r="G20" s="92"/>
      <c r="H20" s="93"/>
    </row>
    <row r="21" spans="1:8" ht="16">
      <c r="A21" s="101">
        <v>19</v>
      </c>
      <c r="B21" s="104"/>
      <c r="C21" s="104"/>
      <c r="D21" s="104"/>
      <c r="E21" s="105"/>
      <c r="F21" s="91">
        <f t="shared" si="0"/>
        <v>0</v>
      </c>
      <c r="G21" s="92"/>
      <c r="H21" s="93"/>
    </row>
    <row r="22" spans="1:8" ht="16">
      <c r="A22" s="101">
        <v>20</v>
      </c>
      <c r="B22" s="104"/>
      <c r="C22" s="104"/>
      <c r="D22" s="104"/>
      <c r="E22" s="105"/>
      <c r="F22" s="91">
        <f t="shared" si="0"/>
        <v>0</v>
      </c>
      <c r="G22" s="92"/>
      <c r="H22" s="93"/>
    </row>
    <row r="23" spans="1:8" ht="16">
      <c r="A23" s="101">
        <v>21</v>
      </c>
      <c r="B23" s="104"/>
      <c r="C23" s="104"/>
      <c r="D23" s="104"/>
      <c r="E23" s="105"/>
      <c r="F23" s="91">
        <f t="shared" si="0"/>
        <v>0</v>
      </c>
      <c r="G23" s="92"/>
      <c r="H23" s="93"/>
    </row>
    <row r="24" spans="1:8" ht="16">
      <c r="A24" s="101">
        <v>22</v>
      </c>
      <c r="B24" s="104"/>
      <c r="C24" s="104"/>
      <c r="D24" s="104"/>
      <c r="E24" s="105"/>
      <c r="F24" s="91">
        <f t="shared" si="0"/>
        <v>0</v>
      </c>
      <c r="G24" s="92"/>
      <c r="H24" s="93"/>
    </row>
    <row r="25" spans="1:8" ht="16">
      <c r="A25" s="101">
        <v>23</v>
      </c>
      <c r="D25" s="104"/>
      <c r="E25" s="105"/>
      <c r="F25" s="91">
        <f t="shared" si="0"/>
        <v>0</v>
      </c>
      <c r="G25" s="92"/>
      <c r="H25" s="93"/>
    </row>
  </sheetData>
  <sortState ref="A3:H23">
    <sortCondition ref="A3:A23"/>
  </sortState>
  <dataValidations count="1">
    <dataValidation type="list" allowBlank="1" showInputMessage="1" showErrorMessage="1" sqref="D4:D25" xr:uid="{00000000-0002-0000-0800-000000000000}">
      <formula1>Penalties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H54"/>
  <sheetViews>
    <sheetView zoomScale="80" zoomScaleNormal="80" workbookViewId="0">
      <selection activeCell="E15" sqref="E15"/>
    </sheetView>
  </sheetViews>
  <sheetFormatPr baseColWidth="10" defaultColWidth="9.1640625" defaultRowHeight="20.25" customHeight="1"/>
  <cols>
    <col min="1" max="1" width="10.6640625" style="41" bestFit="1" customWidth="1"/>
    <col min="2" max="2" width="9.83203125" style="41" bestFit="1" customWidth="1"/>
    <col min="3" max="3" width="11.83203125" style="41" bestFit="1" customWidth="1"/>
    <col min="4" max="4" width="9.5" style="41" bestFit="1" customWidth="1"/>
    <col min="5" max="5" width="14.83203125" style="41" bestFit="1" customWidth="1"/>
    <col min="6" max="6" width="8.5" style="41" bestFit="1" customWidth="1"/>
    <col min="7" max="16384" width="9.1640625" style="41"/>
  </cols>
  <sheetData>
    <row r="1" spans="1:6" ht="20.25" customHeight="1">
      <c r="A1" s="173" t="s">
        <v>101</v>
      </c>
      <c r="B1" s="173"/>
      <c r="C1" s="173"/>
      <c r="D1" s="173"/>
      <c r="E1" s="173"/>
    </row>
    <row r="2" spans="1:6" ht="20.25" customHeight="1">
      <c r="A2" s="4" t="s">
        <v>26</v>
      </c>
      <c r="B2" s="4" t="s">
        <v>25</v>
      </c>
      <c r="C2" s="5" t="s">
        <v>23</v>
      </c>
      <c r="D2" s="4" t="s">
        <v>24</v>
      </c>
      <c r="E2" s="4" t="s">
        <v>41</v>
      </c>
      <c r="F2" s="6" t="s">
        <v>102</v>
      </c>
    </row>
    <row r="3" spans="1:6" ht="20.25" customHeight="1">
      <c r="A3" s="7">
        <v>25</v>
      </c>
      <c r="B3" s="8">
        <v>19</v>
      </c>
      <c r="C3" s="9">
        <v>0.8</v>
      </c>
      <c r="D3" s="10">
        <v>200</v>
      </c>
      <c r="E3" s="11">
        <f>(A3*$C$3)*B3+D3</f>
        <v>580</v>
      </c>
      <c r="F3" s="12">
        <v>0.3</v>
      </c>
    </row>
    <row r="4" spans="1:6" ht="20.25" customHeight="1">
      <c r="A4" s="174"/>
      <c r="B4" s="174"/>
      <c r="C4" s="174"/>
      <c r="D4" s="174"/>
      <c r="E4" s="174"/>
      <c r="F4" s="4">
        <f>$E$3*$F$3</f>
        <v>174</v>
      </c>
    </row>
    <row r="5" spans="1:6" ht="20.25" customHeight="1">
      <c r="A5" s="175" t="s">
        <v>103</v>
      </c>
      <c r="B5" s="175"/>
      <c r="C5" s="175"/>
      <c r="D5" s="175"/>
      <c r="E5" s="175"/>
      <c r="F5" s="13"/>
    </row>
    <row r="6" spans="1:6" ht="20.25" customHeight="1">
      <c r="A6" s="4" t="s">
        <v>15</v>
      </c>
      <c r="B6" s="14" t="s">
        <v>0</v>
      </c>
      <c r="C6" s="13"/>
      <c r="D6" s="15" t="s">
        <v>1</v>
      </c>
      <c r="E6" s="40"/>
      <c r="F6" s="13"/>
    </row>
    <row r="7" spans="1:6" ht="20.25" customHeight="1">
      <c r="A7" s="4" t="s">
        <v>5</v>
      </c>
      <c r="B7" s="16">
        <f>($F$4*$C$7)</f>
        <v>57.42</v>
      </c>
      <c r="C7" s="35">
        <v>0.33</v>
      </c>
      <c r="D7" s="15">
        <f>$F$4*$E$7</f>
        <v>12.180000000000001</v>
      </c>
      <c r="E7" s="35">
        <v>7.0000000000000007E-2</v>
      </c>
      <c r="F7" s="13"/>
    </row>
    <row r="8" spans="1:6" ht="20.25" customHeight="1">
      <c r="A8" s="4" t="s">
        <v>6</v>
      </c>
      <c r="B8" s="16">
        <f>$F$4*$C$8</f>
        <v>46.980000000000004</v>
      </c>
      <c r="C8" s="35">
        <v>0.27</v>
      </c>
      <c r="D8" s="178"/>
      <c r="E8" s="179"/>
      <c r="F8" s="13"/>
    </row>
    <row r="9" spans="1:6" ht="20.25" customHeight="1">
      <c r="A9" s="4" t="s">
        <v>7</v>
      </c>
      <c r="B9" s="16">
        <f>$F$4*$C$9</f>
        <v>34.800000000000004</v>
      </c>
      <c r="C9" s="35">
        <v>0.2</v>
      </c>
      <c r="D9" s="180"/>
      <c r="E9" s="181"/>
      <c r="F9" s="13"/>
    </row>
    <row r="10" spans="1:6" ht="20.25" customHeight="1">
      <c r="A10" s="4" t="s">
        <v>8</v>
      </c>
      <c r="B10" s="16">
        <f>$F$4*$C$10</f>
        <v>22.62</v>
      </c>
      <c r="C10" s="35">
        <v>0.13</v>
      </c>
      <c r="D10" s="182"/>
      <c r="E10" s="183"/>
      <c r="F10" s="13"/>
    </row>
    <row r="11" spans="1:6" ht="20.25" customHeight="1">
      <c r="A11" s="4" t="s">
        <v>14</v>
      </c>
      <c r="B11" s="44">
        <f>SUM(B7:B10)</f>
        <v>161.82000000000002</v>
      </c>
      <c r="C11" s="13"/>
      <c r="D11" s="44">
        <f>SUM(D7:D10)</f>
        <v>12.180000000000001</v>
      </c>
      <c r="E11" s="45">
        <f>(C7+C8+C9+C10+E7+E8)</f>
        <v>1</v>
      </c>
      <c r="F11" s="13"/>
    </row>
    <row r="12" spans="1:6" ht="20.25" customHeight="1">
      <c r="A12" s="172">
        <f>B11+D11</f>
        <v>174.00000000000003</v>
      </c>
      <c r="B12" s="172"/>
      <c r="C12" s="172"/>
      <c r="D12" s="172"/>
      <c r="E12" s="172"/>
      <c r="F12" s="13"/>
    </row>
    <row r="13" spans="1:6" ht="20.25" customHeight="1">
      <c r="A13" s="176" t="s">
        <v>104</v>
      </c>
      <c r="B13" s="177"/>
      <c r="C13" s="177"/>
      <c r="D13" s="177"/>
      <c r="E13" s="177"/>
      <c r="F13" s="13"/>
    </row>
    <row r="14" spans="1:6" ht="20.25" customHeight="1">
      <c r="A14" s="4" t="s">
        <v>15</v>
      </c>
      <c r="B14" s="14" t="s">
        <v>0</v>
      </c>
      <c r="D14" s="15" t="s">
        <v>1</v>
      </c>
      <c r="E14" s="40"/>
      <c r="F14" s="13"/>
    </row>
    <row r="15" spans="1:6" ht="20.25" customHeight="1">
      <c r="A15" s="4" t="s">
        <v>5</v>
      </c>
      <c r="B15" s="16">
        <f>$F$4*$C$15</f>
        <v>50.459999999999994</v>
      </c>
      <c r="C15" s="42">
        <v>0.28999999999999998</v>
      </c>
      <c r="D15" s="15">
        <f>$F$4*$E$15</f>
        <v>15.66</v>
      </c>
      <c r="E15" s="35">
        <v>0.09</v>
      </c>
      <c r="F15" s="13"/>
    </row>
    <row r="16" spans="1:6" ht="20.25" customHeight="1">
      <c r="A16" s="4" t="s">
        <v>6</v>
      </c>
      <c r="B16" s="16">
        <f>+$F$4*$C$16</f>
        <v>41.76</v>
      </c>
      <c r="C16" s="42">
        <v>0.24</v>
      </c>
      <c r="D16" s="15">
        <f>F4*E16</f>
        <v>8.7000000000000011</v>
      </c>
      <c r="E16" s="35">
        <v>0.05</v>
      </c>
      <c r="F16" s="13"/>
    </row>
    <row r="17" spans="1:6" ht="20.25" customHeight="1">
      <c r="A17" s="4" t="s">
        <v>7</v>
      </c>
      <c r="B17" s="16">
        <f>$F$4*$C$17</f>
        <v>33.06</v>
      </c>
      <c r="C17" s="42">
        <v>0.19</v>
      </c>
      <c r="D17" s="178"/>
      <c r="E17" s="179"/>
      <c r="F17" s="13"/>
    </row>
    <row r="18" spans="1:6" ht="20.25" customHeight="1">
      <c r="A18" s="4" t="s">
        <v>8</v>
      </c>
      <c r="B18" s="16">
        <f>$F$4*$C$18</f>
        <v>24.360000000000003</v>
      </c>
      <c r="C18" s="42">
        <v>0.14000000000000001</v>
      </c>
      <c r="D18" s="182"/>
      <c r="E18" s="183"/>
      <c r="F18" s="13"/>
    </row>
    <row r="19" spans="1:6" ht="20.25" customHeight="1">
      <c r="A19" s="4" t="s">
        <v>14</v>
      </c>
      <c r="B19" s="44">
        <f>SUM(B15:B18)</f>
        <v>149.64000000000001</v>
      </c>
      <c r="D19" s="44">
        <f>D16+D15</f>
        <v>24.36</v>
      </c>
      <c r="E19" s="45">
        <f>SUM(C15+C16+C17+C18+E15+E16)</f>
        <v>1</v>
      </c>
      <c r="F19" s="13"/>
    </row>
    <row r="20" spans="1:6" ht="20.25" customHeight="1">
      <c r="A20" s="172">
        <f>D19+B19</f>
        <v>174</v>
      </c>
      <c r="B20" s="172"/>
      <c r="C20" s="172"/>
      <c r="D20" s="172"/>
      <c r="E20" s="172"/>
      <c r="F20" s="13"/>
    </row>
    <row r="21" spans="1:6" ht="20.25" customHeight="1">
      <c r="A21" s="186" t="s">
        <v>105</v>
      </c>
      <c r="B21" s="186"/>
      <c r="C21" s="186"/>
      <c r="D21" s="186"/>
      <c r="E21" s="186"/>
      <c r="F21" s="13"/>
    </row>
    <row r="22" spans="1:6" ht="20.25" customHeight="1">
      <c r="A22" s="4" t="s">
        <v>15</v>
      </c>
      <c r="B22" s="14" t="s">
        <v>0</v>
      </c>
      <c r="C22" s="13"/>
      <c r="D22" s="15" t="s">
        <v>1</v>
      </c>
      <c r="E22" s="40"/>
      <c r="F22" s="13"/>
    </row>
    <row r="23" spans="1:6" ht="20.25" customHeight="1">
      <c r="A23" s="4" t="s">
        <v>5</v>
      </c>
      <c r="B23" s="16">
        <f>F4*C23</f>
        <v>41.76</v>
      </c>
      <c r="C23" s="43">
        <v>0.24</v>
      </c>
      <c r="D23" s="46">
        <f>F4*E23</f>
        <v>12.180000000000001</v>
      </c>
      <c r="E23" s="35">
        <v>7.0000000000000007E-2</v>
      </c>
      <c r="F23" s="13"/>
    </row>
    <row r="24" spans="1:6" ht="20.25" customHeight="1">
      <c r="A24" s="4" t="s">
        <v>6</v>
      </c>
      <c r="B24" s="16">
        <f>F4*C24</f>
        <v>34.800000000000004</v>
      </c>
      <c r="C24" s="43">
        <v>0.2</v>
      </c>
      <c r="D24" s="46">
        <f>F4*E24</f>
        <v>8.7000000000000011</v>
      </c>
      <c r="E24" s="35">
        <v>0.05</v>
      </c>
      <c r="F24" s="13"/>
    </row>
    <row r="25" spans="1:6" ht="20.25" customHeight="1">
      <c r="A25" s="4" t="s">
        <v>7</v>
      </c>
      <c r="B25" s="16">
        <f>F4*C25</f>
        <v>29.580000000000002</v>
      </c>
      <c r="C25" s="43">
        <v>0.17</v>
      </c>
      <c r="D25" s="46">
        <f>F4*E25</f>
        <v>6.96</v>
      </c>
      <c r="E25" s="35">
        <v>0.04</v>
      </c>
      <c r="F25" s="13"/>
    </row>
    <row r="26" spans="1:6" ht="20.25" customHeight="1">
      <c r="A26" s="4" t="s">
        <v>8</v>
      </c>
      <c r="B26" s="16">
        <f>F4*C26</f>
        <v>22.62</v>
      </c>
      <c r="C26" s="43">
        <v>0.13</v>
      </c>
      <c r="D26" s="187"/>
      <c r="E26" s="188"/>
      <c r="F26" s="13"/>
    </row>
    <row r="27" spans="1:6" ht="20.25" customHeight="1">
      <c r="A27" s="4" t="s">
        <v>9</v>
      </c>
      <c r="B27" s="16">
        <f>F4*C27</f>
        <v>17.400000000000002</v>
      </c>
      <c r="C27" s="43">
        <v>0.1</v>
      </c>
      <c r="D27" s="189"/>
      <c r="E27" s="190"/>
      <c r="F27" s="13"/>
    </row>
    <row r="28" spans="1:6" ht="20.25" customHeight="1">
      <c r="A28" s="4" t="s">
        <v>14</v>
      </c>
      <c r="B28" s="44">
        <f>SUM(B23:B27)</f>
        <v>146.16</v>
      </c>
      <c r="C28" s="13"/>
      <c r="D28" s="44">
        <f>SUM(D23:D27)</f>
        <v>27.840000000000003</v>
      </c>
      <c r="E28" s="45">
        <f>C23+C24+C25+C26+C27+E23+E24+E25</f>
        <v>1</v>
      </c>
      <c r="F28" s="13"/>
    </row>
    <row r="29" spans="1:6" ht="20.25" customHeight="1">
      <c r="A29" s="172">
        <f>B28+D28</f>
        <v>174</v>
      </c>
      <c r="B29" s="172"/>
      <c r="C29" s="172"/>
      <c r="D29" s="172"/>
      <c r="E29" s="172"/>
      <c r="F29" s="13"/>
    </row>
    <row r="30" spans="1:6" ht="20.25" customHeight="1">
      <c r="A30" s="186" t="s">
        <v>118</v>
      </c>
      <c r="B30" s="186"/>
      <c r="C30" s="186"/>
      <c r="D30" s="186"/>
      <c r="E30" s="186"/>
      <c r="F30" s="13"/>
    </row>
    <row r="31" spans="1:6" ht="20.25" customHeight="1">
      <c r="A31" s="4" t="s">
        <v>15</v>
      </c>
      <c r="B31" s="14" t="s">
        <v>0</v>
      </c>
      <c r="D31" s="15" t="s">
        <v>1</v>
      </c>
      <c r="E31" s="40"/>
      <c r="F31" s="13"/>
    </row>
    <row r="32" spans="1:6" ht="20.25" customHeight="1">
      <c r="A32" s="4" t="s">
        <v>5</v>
      </c>
      <c r="B32" s="16">
        <f>$F$4*C32</f>
        <v>36.54</v>
      </c>
      <c r="C32" s="48">
        <v>0.21</v>
      </c>
      <c r="D32" s="15">
        <f>$F$4*E32</f>
        <v>8.7000000000000011</v>
      </c>
      <c r="E32" s="35">
        <v>0.05</v>
      </c>
      <c r="F32" s="13"/>
    </row>
    <row r="33" spans="1:8" ht="20.25" customHeight="1">
      <c r="A33" s="4" t="s">
        <v>6</v>
      </c>
      <c r="B33" s="16">
        <f t="shared" ref="B33:B38" si="0">$F$4*C33</f>
        <v>31.32</v>
      </c>
      <c r="C33" s="48">
        <v>0.18</v>
      </c>
      <c r="D33" s="15">
        <f t="shared" ref="D33:D35" si="1">$F$4*E33</f>
        <v>6.96</v>
      </c>
      <c r="E33" s="35">
        <v>0.04</v>
      </c>
      <c r="F33" s="13"/>
    </row>
    <row r="34" spans="1:8" ht="20.25" customHeight="1">
      <c r="A34" s="4" t="s">
        <v>7</v>
      </c>
      <c r="B34" s="16">
        <f t="shared" si="0"/>
        <v>26.099999999999998</v>
      </c>
      <c r="C34" s="48">
        <v>0.15</v>
      </c>
      <c r="D34" s="15">
        <f t="shared" si="1"/>
        <v>5.22</v>
      </c>
      <c r="E34" s="35">
        <v>0.03</v>
      </c>
      <c r="F34" s="13"/>
    </row>
    <row r="35" spans="1:8" ht="20.25" customHeight="1">
      <c r="A35" s="4" t="s">
        <v>8</v>
      </c>
      <c r="B35" s="16">
        <f t="shared" si="0"/>
        <v>19.14</v>
      </c>
      <c r="C35" s="48">
        <v>0.11</v>
      </c>
      <c r="D35" s="15">
        <f t="shared" si="1"/>
        <v>3.48</v>
      </c>
      <c r="E35" s="35">
        <v>0.02</v>
      </c>
      <c r="F35" s="13"/>
    </row>
    <row r="36" spans="1:8" ht="20.25" customHeight="1">
      <c r="A36" s="4" t="s">
        <v>9</v>
      </c>
      <c r="B36" s="16">
        <f t="shared" si="0"/>
        <v>13.92</v>
      </c>
      <c r="C36" s="48">
        <v>0.08</v>
      </c>
      <c r="D36" s="178"/>
      <c r="E36" s="179"/>
      <c r="F36" s="13"/>
    </row>
    <row r="37" spans="1:8" ht="20.25" customHeight="1">
      <c r="A37" s="4" t="s">
        <v>10</v>
      </c>
      <c r="B37" s="16">
        <f t="shared" si="0"/>
        <v>12.180000000000001</v>
      </c>
      <c r="C37" s="48">
        <v>7.0000000000000007E-2</v>
      </c>
      <c r="D37" s="180"/>
      <c r="E37" s="181"/>
      <c r="F37" s="13"/>
    </row>
    <row r="38" spans="1:8" ht="20.25" customHeight="1">
      <c r="A38" s="4" t="s">
        <v>13</v>
      </c>
      <c r="B38" s="16">
        <f t="shared" si="0"/>
        <v>10.44</v>
      </c>
      <c r="C38" s="48">
        <v>0.06</v>
      </c>
      <c r="D38" s="182"/>
      <c r="E38" s="183"/>
      <c r="F38" s="13"/>
    </row>
    <row r="39" spans="1:8" ht="20.25" customHeight="1">
      <c r="A39" s="4" t="s">
        <v>14</v>
      </c>
      <c r="B39" s="44">
        <f>SUM(B32:B38)</f>
        <v>149.63999999999999</v>
      </c>
      <c r="C39" s="44"/>
      <c r="D39" s="47">
        <f>SUM(D32:D38)</f>
        <v>24.36</v>
      </c>
      <c r="E39" s="45">
        <f>C32+C33+C34+C35+C36+C37+C38+E32+E33+E34+E35</f>
        <v>1.0000000000000002</v>
      </c>
      <c r="F39" s="13"/>
    </row>
    <row r="40" spans="1:8" ht="20.25" customHeight="1">
      <c r="A40" s="172">
        <f>SUM(B39+D39)</f>
        <v>174</v>
      </c>
      <c r="B40" s="172"/>
      <c r="C40" s="172"/>
      <c r="D40" s="172"/>
      <c r="E40" s="172"/>
      <c r="F40" s="13"/>
    </row>
    <row r="41" spans="1:8" ht="20.25" customHeight="1">
      <c r="A41" s="186" t="s">
        <v>117</v>
      </c>
      <c r="B41" s="186"/>
      <c r="C41" s="186"/>
      <c r="D41" s="186"/>
      <c r="E41" s="186"/>
      <c r="F41" s="13"/>
    </row>
    <row r="42" spans="1:8" ht="20.25" customHeight="1">
      <c r="A42" s="4" t="s">
        <v>15</v>
      </c>
      <c r="B42" s="14" t="s">
        <v>0</v>
      </c>
      <c r="D42" s="15" t="s">
        <v>1</v>
      </c>
      <c r="E42" s="40"/>
      <c r="F42" s="13"/>
    </row>
    <row r="43" spans="1:8" ht="20.25" customHeight="1">
      <c r="A43" s="4" t="s">
        <v>5</v>
      </c>
      <c r="B43" s="16">
        <f>$F$4*C43</f>
        <v>33.06</v>
      </c>
      <c r="C43" s="48">
        <v>0.19</v>
      </c>
      <c r="D43" s="15">
        <f>$F$4*E43</f>
        <v>8.7000000000000011</v>
      </c>
      <c r="E43" s="35">
        <v>0.05</v>
      </c>
      <c r="F43" s="13"/>
    </row>
    <row r="44" spans="1:8" ht="20.25" customHeight="1">
      <c r="A44" s="4" t="s">
        <v>6</v>
      </c>
      <c r="B44" s="16">
        <f t="shared" ref="B44:B50" si="2">$F$4*C44</f>
        <v>26.099999999999998</v>
      </c>
      <c r="C44" s="48">
        <v>0.15</v>
      </c>
      <c r="D44" s="15">
        <f t="shared" ref="D44:D46" si="3">$F$4*E44</f>
        <v>6.96</v>
      </c>
      <c r="E44" s="35">
        <v>0.04</v>
      </c>
      <c r="F44" s="13"/>
    </row>
    <row r="45" spans="1:8" ht="20.25" customHeight="1">
      <c r="A45" s="4" t="s">
        <v>7</v>
      </c>
      <c r="B45" s="16">
        <f t="shared" si="2"/>
        <v>20.88</v>
      </c>
      <c r="C45" s="48">
        <v>0.12</v>
      </c>
      <c r="D45" s="15">
        <f t="shared" si="3"/>
        <v>5.22</v>
      </c>
      <c r="E45" s="35">
        <v>0.03</v>
      </c>
      <c r="F45" s="2"/>
      <c r="G45" s="2"/>
      <c r="H45" s="2"/>
    </row>
    <row r="46" spans="1:8" ht="20.25" customHeight="1">
      <c r="A46" s="4" t="s">
        <v>8</v>
      </c>
      <c r="B46" s="16">
        <f t="shared" si="2"/>
        <v>17.400000000000002</v>
      </c>
      <c r="C46" s="48">
        <v>0.1</v>
      </c>
      <c r="D46" s="15">
        <f t="shared" si="3"/>
        <v>3.48</v>
      </c>
      <c r="E46" s="35">
        <v>0.02</v>
      </c>
      <c r="F46" s="2"/>
      <c r="G46" s="2"/>
      <c r="H46" s="2"/>
    </row>
    <row r="47" spans="1:8" ht="20.25" customHeight="1">
      <c r="A47" s="4" t="s">
        <v>9</v>
      </c>
      <c r="B47" s="16">
        <f t="shared" si="2"/>
        <v>15.66</v>
      </c>
      <c r="C47" s="48">
        <v>0.09</v>
      </c>
      <c r="D47" s="191"/>
      <c r="E47" s="191"/>
      <c r="F47" s="2"/>
      <c r="G47" s="2"/>
      <c r="H47" s="2"/>
    </row>
    <row r="48" spans="1:8" ht="20.25" customHeight="1">
      <c r="A48" s="4" t="s">
        <v>10</v>
      </c>
      <c r="B48" s="16">
        <f t="shared" si="2"/>
        <v>13.92</v>
      </c>
      <c r="C48" s="48">
        <v>0.08</v>
      </c>
      <c r="D48" s="191"/>
      <c r="E48" s="191"/>
      <c r="F48" s="2"/>
      <c r="G48" s="2"/>
      <c r="H48" s="2"/>
    </row>
    <row r="49" spans="1:8" ht="20.25" customHeight="1">
      <c r="A49" s="4" t="s">
        <v>13</v>
      </c>
      <c r="B49" s="16">
        <f t="shared" si="2"/>
        <v>12.180000000000001</v>
      </c>
      <c r="C49" s="48">
        <v>7.0000000000000007E-2</v>
      </c>
      <c r="D49" s="191"/>
      <c r="E49" s="191"/>
      <c r="F49" s="2"/>
      <c r="G49" s="2"/>
      <c r="H49" s="2"/>
    </row>
    <row r="50" spans="1:8" ht="20.25" customHeight="1">
      <c r="A50" s="4" t="s">
        <v>12</v>
      </c>
      <c r="B50" s="16">
        <f t="shared" si="2"/>
        <v>10.44</v>
      </c>
      <c r="C50" s="48">
        <v>0.06</v>
      </c>
      <c r="D50" s="191"/>
      <c r="E50" s="191"/>
      <c r="F50" s="2"/>
      <c r="G50" s="2"/>
      <c r="H50" s="2"/>
    </row>
    <row r="51" spans="1:8" ht="20.25" customHeight="1">
      <c r="A51" s="4" t="s">
        <v>14</v>
      </c>
      <c r="B51" s="44">
        <f>SUM(B43:B50)</f>
        <v>149.63999999999999</v>
      </c>
      <c r="C51" s="44"/>
      <c r="D51" s="47">
        <f>SUM(D43:D46)</f>
        <v>24.36</v>
      </c>
      <c r="E51" s="45">
        <f>C43+C44+C45+C46+C47+C48+C49+C50+E43+E44+E45+E46</f>
        <v>1</v>
      </c>
      <c r="F51" s="13"/>
    </row>
    <row r="52" spans="1:8" ht="20.25" customHeight="1">
      <c r="A52" s="184">
        <f>D51+B51</f>
        <v>174</v>
      </c>
      <c r="B52" s="185"/>
      <c r="C52" s="185"/>
      <c r="D52" s="185"/>
      <c r="E52" s="185"/>
      <c r="F52" s="67"/>
    </row>
    <row r="53" spans="1:8" ht="20.25" customHeight="1">
      <c r="A53" s="67"/>
      <c r="B53" s="67"/>
      <c r="C53" s="67"/>
      <c r="D53" s="67"/>
      <c r="E53" s="67"/>
      <c r="F53" s="67"/>
    </row>
    <row r="54" spans="1:8" ht="20.25" customHeight="1">
      <c r="A54" s="67"/>
      <c r="B54" s="67"/>
      <c r="C54" s="67"/>
      <c r="D54" s="67"/>
      <c r="E54" s="67"/>
      <c r="F54" s="67"/>
    </row>
  </sheetData>
  <mergeCells count="17">
    <mergeCell ref="A52:E52"/>
    <mergeCell ref="A21:E21"/>
    <mergeCell ref="A29:E29"/>
    <mergeCell ref="A30:E30"/>
    <mergeCell ref="A40:E40"/>
    <mergeCell ref="A41:E41"/>
    <mergeCell ref="D26:E27"/>
    <mergeCell ref="D36:E38"/>
    <mergeCell ref="D47:E50"/>
    <mergeCell ref="A20:E20"/>
    <mergeCell ref="A1:E1"/>
    <mergeCell ref="A4:E4"/>
    <mergeCell ref="A5:E5"/>
    <mergeCell ref="A12:E12"/>
    <mergeCell ref="A13:E13"/>
    <mergeCell ref="D8:E10"/>
    <mergeCell ref="D17:E18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92"/>
  <sheetViews>
    <sheetView topLeftCell="A3" zoomScale="90" zoomScaleNormal="90" workbookViewId="0">
      <selection activeCell="B17" sqref="B17:B18"/>
    </sheetView>
  </sheetViews>
  <sheetFormatPr baseColWidth="10" defaultColWidth="9.1640625" defaultRowHeight="20.25" customHeight="1"/>
  <cols>
    <col min="1" max="3" width="12.6640625" style="13" customWidth="1"/>
    <col min="4" max="4" width="12.6640625" style="33" customWidth="1"/>
    <col min="5" max="5" width="14.83203125" style="13" bestFit="1" customWidth="1"/>
    <col min="6" max="6" width="8.6640625" style="13" bestFit="1" customWidth="1"/>
    <col min="7" max="16384" width="9.1640625" style="22"/>
  </cols>
  <sheetData>
    <row r="1" spans="1:6" ht="20.25" customHeight="1">
      <c r="A1" s="173" t="s">
        <v>123</v>
      </c>
      <c r="B1" s="173"/>
      <c r="C1" s="173"/>
      <c r="D1" s="173"/>
      <c r="E1" s="173"/>
    </row>
    <row r="2" spans="1:6" ht="20.25" customHeight="1">
      <c r="A2" s="4" t="s">
        <v>26</v>
      </c>
      <c r="B2" s="4" t="s">
        <v>25</v>
      </c>
      <c r="C2" s="5" t="s">
        <v>23</v>
      </c>
      <c r="D2" s="4" t="s">
        <v>24</v>
      </c>
      <c r="E2" s="4" t="s">
        <v>41</v>
      </c>
      <c r="F2" s="23"/>
    </row>
    <row r="3" spans="1:6" ht="20.25" customHeight="1">
      <c r="A3" s="7">
        <v>25</v>
      </c>
      <c r="B3" s="8">
        <v>18</v>
      </c>
      <c r="C3" s="9">
        <v>0.8</v>
      </c>
      <c r="D3" s="10"/>
      <c r="E3" s="11">
        <f>(A3*$C$3)*B3+D3</f>
        <v>360</v>
      </c>
    </row>
    <row r="4" spans="1:6" ht="20.25" customHeight="1">
      <c r="A4" s="174"/>
      <c r="B4" s="174"/>
      <c r="C4" s="174"/>
      <c r="D4" s="174"/>
      <c r="E4" s="174"/>
    </row>
    <row r="5" spans="1:6" ht="20.25" customHeight="1">
      <c r="A5" s="4" t="s">
        <v>91</v>
      </c>
      <c r="B5" s="9">
        <v>0.6</v>
      </c>
      <c r="C5" s="9">
        <v>0.4</v>
      </c>
      <c r="D5" s="4" t="s">
        <v>92</v>
      </c>
      <c r="E5" s="6">
        <f>SUM(B5:C5)</f>
        <v>1</v>
      </c>
    </row>
    <row r="6" spans="1:6" ht="20.25" customHeight="1">
      <c r="A6" s="24"/>
      <c r="B6" s="14" t="s">
        <v>0</v>
      </c>
      <c r="C6" s="25" t="s">
        <v>1</v>
      </c>
      <c r="D6" s="174"/>
      <c r="E6" s="174"/>
    </row>
    <row r="7" spans="1:6" ht="20.25" customHeight="1">
      <c r="A7" s="4"/>
      <c r="B7" s="16">
        <f>(($A$3*$B$3*$C$3*$B$5)+($D$3*$B$5))</f>
        <v>216</v>
      </c>
      <c r="C7" s="15">
        <f>(($A$3*$B$3*$C$3*$C$5)+($D$3*$C$5))</f>
        <v>144</v>
      </c>
      <c r="D7" s="174"/>
      <c r="E7" s="174"/>
    </row>
    <row r="8" spans="1:6" ht="20.25" customHeight="1">
      <c r="A8" s="36" t="s">
        <v>14</v>
      </c>
      <c r="B8" s="37">
        <f>SUM(B7)</f>
        <v>216</v>
      </c>
      <c r="C8" s="37">
        <f>SUM(C7)</f>
        <v>144</v>
      </c>
      <c r="D8" s="38">
        <f>SUM(B8:C8)</f>
        <v>360</v>
      </c>
      <c r="E8" s="174"/>
    </row>
    <row r="9" spans="1:6" ht="20.25" customHeight="1">
      <c r="A9" s="192"/>
      <c r="B9" s="192"/>
      <c r="C9" s="192"/>
      <c r="D9" s="192"/>
      <c r="E9" s="192"/>
    </row>
    <row r="10" spans="1:6" ht="20.25" customHeight="1">
      <c r="A10" s="186" t="s">
        <v>83</v>
      </c>
      <c r="B10" s="186"/>
      <c r="C10" s="186"/>
      <c r="D10" s="186"/>
      <c r="E10" s="186"/>
    </row>
    <row r="11" spans="1:6" ht="20.25" customHeight="1">
      <c r="A11" s="4" t="s">
        <v>15</v>
      </c>
      <c r="B11" s="14" t="s">
        <v>0</v>
      </c>
      <c r="C11" s="25" t="s">
        <v>1</v>
      </c>
      <c r="D11" s="193"/>
      <c r="E11" s="193"/>
    </row>
    <row r="12" spans="1:6" ht="20.25" customHeight="1">
      <c r="A12" s="4" t="s">
        <v>5</v>
      </c>
      <c r="B12" s="16">
        <f>$B$7*$E$12</f>
        <v>216</v>
      </c>
      <c r="C12" s="15">
        <f>$C$7*$E$5</f>
        <v>144</v>
      </c>
      <c r="D12" s="39" t="s">
        <v>93</v>
      </c>
      <c r="E12" s="35">
        <v>1</v>
      </c>
    </row>
    <row r="13" spans="1:6" ht="20.25" customHeight="1">
      <c r="A13" s="4" t="s">
        <v>14</v>
      </c>
      <c r="B13" s="21">
        <f>SUM(B12:B12)</f>
        <v>216</v>
      </c>
      <c r="C13" s="21">
        <f>SUM(C12:C12)</f>
        <v>144</v>
      </c>
      <c r="D13" s="32">
        <f>SUM(B13:C13)</f>
        <v>360</v>
      </c>
      <c r="E13" s="29">
        <f>SUM(E12)</f>
        <v>1</v>
      </c>
    </row>
    <row r="14" spans="1:6" ht="20.25" customHeight="1">
      <c r="A14" s="174"/>
      <c r="B14" s="174"/>
      <c r="C14" s="174"/>
      <c r="D14" s="174"/>
      <c r="E14" s="174"/>
    </row>
    <row r="15" spans="1:6" ht="20.25" customHeight="1">
      <c r="A15" s="186" t="s">
        <v>84</v>
      </c>
      <c r="B15" s="186"/>
      <c r="C15" s="186"/>
      <c r="D15" s="186"/>
      <c r="E15" s="186"/>
    </row>
    <row r="16" spans="1:6" ht="20.25" customHeight="1">
      <c r="A16" s="4" t="s">
        <v>15</v>
      </c>
      <c r="B16" s="14" t="s">
        <v>0</v>
      </c>
      <c r="C16" s="25" t="s">
        <v>1</v>
      </c>
      <c r="D16" s="193"/>
      <c r="E16" s="193"/>
    </row>
    <row r="17" spans="1:5" ht="20.25" customHeight="1">
      <c r="A17" s="4" t="s">
        <v>5</v>
      </c>
      <c r="B17" s="16">
        <f>$B$7*$E$17</f>
        <v>129.6</v>
      </c>
      <c r="C17" s="15">
        <f>$C$7*$E$17</f>
        <v>86.399999999999991</v>
      </c>
      <c r="D17" s="39" t="s">
        <v>93</v>
      </c>
      <c r="E17" s="35">
        <v>0.6</v>
      </c>
    </row>
    <row r="18" spans="1:5" ht="20.25" customHeight="1">
      <c r="A18" s="4" t="s">
        <v>6</v>
      </c>
      <c r="B18" s="16">
        <f>$B$7*$E$18</f>
        <v>86.4</v>
      </c>
      <c r="C18" s="15">
        <f>$C$7*$E$18</f>
        <v>57.6</v>
      </c>
      <c r="D18" s="39" t="s">
        <v>93</v>
      </c>
      <c r="E18" s="35">
        <v>0.4</v>
      </c>
    </row>
    <row r="19" spans="1:5" s="13" customFormat="1" ht="20.25" customHeight="1">
      <c r="A19" s="4" t="s">
        <v>14</v>
      </c>
      <c r="B19" s="20">
        <f>SUM(B17:B18)</f>
        <v>216</v>
      </c>
      <c r="C19" s="20">
        <f>SUM(C17:C18)</f>
        <v>144</v>
      </c>
      <c r="D19" s="17">
        <f>SUM(B19:C19)</f>
        <v>360</v>
      </c>
      <c r="E19" s="29">
        <f>SUM(E17:E18)</f>
        <v>1</v>
      </c>
    </row>
    <row r="20" spans="1:5" s="13" customFormat="1" ht="20.25" customHeight="1">
      <c r="A20" s="174"/>
      <c r="B20" s="174"/>
      <c r="C20" s="174"/>
      <c r="D20" s="174"/>
      <c r="E20" s="174"/>
    </row>
    <row r="21" spans="1:5" s="13" customFormat="1" ht="20.25" customHeight="1">
      <c r="A21" s="186" t="s">
        <v>85</v>
      </c>
      <c r="B21" s="186"/>
      <c r="C21" s="186"/>
      <c r="D21" s="186"/>
      <c r="E21" s="186"/>
    </row>
    <row r="22" spans="1:5" s="13" customFormat="1" ht="20.25" customHeight="1">
      <c r="A22" s="30" t="s">
        <v>15</v>
      </c>
      <c r="B22" s="16" t="s">
        <v>0</v>
      </c>
      <c r="C22" s="15" t="s">
        <v>1</v>
      </c>
      <c r="D22" s="191"/>
      <c r="E22" s="191"/>
    </row>
    <row r="23" spans="1:5" s="13" customFormat="1" ht="20.25" customHeight="1">
      <c r="A23" s="30" t="s">
        <v>5</v>
      </c>
      <c r="B23" s="16">
        <f>$B$7*$E$23</f>
        <v>108</v>
      </c>
      <c r="C23" s="15">
        <f>$C$7*$E$23</f>
        <v>72</v>
      </c>
      <c r="D23" s="39" t="s">
        <v>93</v>
      </c>
      <c r="E23" s="35">
        <v>0.5</v>
      </c>
    </row>
    <row r="24" spans="1:5" s="13" customFormat="1" ht="20.25" customHeight="1">
      <c r="A24" s="30" t="s">
        <v>6</v>
      </c>
      <c r="B24" s="16">
        <f>$B$7*$E$24</f>
        <v>64.8</v>
      </c>
      <c r="C24" s="15">
        <f>$C$7*$E$24</f>
        <v>43.199999999999996</v>
      </c>
      <c r="D24" s="39" t="s">
        <v>93</v>
      </c>
      <c r="E24" s="35">
        <v>0.3</v>
      </c>
    </row>
    <row r="25" spans="1:5" s="13" customFormat="1" ht="20.25" customHeight="1">
      <c r="A25" s="30" t="s">
        <v>7</v>
      </c>
      <c r="B25" s="16">
        <f>$B$7*$E$25</f>
        <v>43.2</v>
      </c>
      <c r="C25" s="15">
        <f>$C$7*$E$25</f>
        <v>28.8</v>
      </c>
      <c r="D25" s="39" t="s">
        <v>93</v>
      </c>
      <c r="E25" s="35">
        <v>0.2</v>
      </c>
    </row>
    <row r="26" spans="1:5" s="13" customFormat="1" ht="20.25" customHeight="1">
      <c r="A26" s="4" t="s">
        <v>14</v>
      </c>
      <c r="B26" s="17">
        <f>SUM(B23:B25)</f>
        <v>216</v>
      </c>
      <c r="C26" s="17">
        <f>SUM(C23:C25)</f>
        <v>144</v>
      </c>
      <c r="D26" s="17">
        <f>SUM(B26:C26)</f>
        <v>360</v>
      </c>
      <c r="E26" s="18">
        <f>SUM(E23:E25)</f>
        <v>1</v>
      </c>
    </row>
    <row r="27" spans="1:5" s="13" customFormat="1" ht="20.25" customHeight="1">
      <c r="A27" s="174"/>
      <c r="B27" s="174"/>
      <c r="C27" s="174"/>
      <c r="D27" s="174"/>
      <c r="E27" s="174"/>
    </row>
    <row r="28" spans="1:5" s="13" customFormat="1" ht="20.25" customHeight="1">
      <c r="A28" s="186" t="s">
        <v>86</v>
      </c>
      <c r="B28" s="186"/>
      <c r="C28" s="186"/>
      <c r="D28" s="186"/>
      <c r="E28" s="186"/>
    </row>
    <row r="29" spans="1:5" s="13" customFormat="1" ht="20.25" customHeight="1">
      <c r="A29" s="4" t="s">
        <v>15</v>
      </c>
      <c r="B29" s="16" t="s">
        <v>0</v>
      </c>
      <c r="C29" s="15" t="s">
        <v>1</v>
      </c>
      <c r="D29" s="191"/>
      <c r="E29" s="191"/>
    </row>
    <row r="30" spans="1:5" s="13" customFormat="1" ht="20.25" customHeight="1">
      <c r="A30" s="4" t="s">
        <v>5</v>
      </c>
      <c r="B30" s="16">
        <f>$B$7*$E$30</f>
        <v>86.4</v>
      </c>
      <c r="C30" s="15">
        <f>$C$7*$E$30</f>
        <v>57.6</v>
      </c>
      <c r="D30" s="39" t="s">
        <v>93</v>
      </c>
      <c r="E30" s="35">
        <v>0.4</v>
      </c>
    </row>
    <row r="31" spans="1:5" s="13" customFormat="1" ht="20.25" customHeight="1">
      <c r="A31" s="4" t="s">
        <v>6</v>
      </c>
      <c r="B31" s="16">
        <f>$B$7*$E$31</f>
        <v>64.8</v>
      </c>
      <c r="C31" s="15">
        <f>$C$7*$E$31</f>
        <v>43.199999999999996</v>
      </c>
      <c r="D31" s="39" t="s">
        <v>93</v>
      </c>
      <c r="E31" s="35">
        <v>0.3</v>
      </c>
    </row>
    <row r="32" spans="1:5" s="13" customFormat="1" ht="20.25" customHeight="1">
      <c r="A32" s="4" t="s">
        <v>7</v>
      </c>
      <c r="B32" s="16">
        <f>$B$7*$E$32</f>
        <v>43.2</v>
      </c>
      <c r="C32" s="15">
        <f>$C$7*$E$32</f>
        <v>28.8</v>
      </c>
      <c r="D32" s="39" t="s">
        <v>93</v>
      </c>
      <c r="E32" s="35">
        <v>0.2</v>
      </c>
    </row>
    <row r="33" spans="1:5" s="13" customFormat="1" ht="20.25" customHeight="1">
      <c r="A33" s="4" t="s">
        <v>8</v>
      </c>
      <c r="B33" s="16">
        <f>$B$7*$E$33</f>
        <v>21.6</v>
      </c>
      <c r="C33" s="15">
        <f>$C$7*$E$33</f>
        <v>14.4</v>
      </c>
      <c r="D33" s="39" t="s">
        <v>93</v>
      </c>
      <c r="E33" s="35">
        <v>0.1</v>
      </c>
    </row>
    <row r="34" spans="1:5" s="13" customFormat="1" ht="20.25" customHeight="1">
      <c r="A34" s="4" t="s">
        <v>14</v>
      </c>
      <c r="B34" s="17">
        <f>SUM(B30:B33)</f>
        <v>215.99999999999997</v>
      </c>
      <c r="C34" s="17">
        <f>SUM(C30:C33)</f>
        <v>144</v>
      </c>
      <c r="D34" s="17">
        <f>SUM(B34:C34)</f>
        <v>360</v>
      </c>
      <c r="E34" s="18">
        <f>SUM(E30:E33)</f>
        <v>0.99999999999999989</v>
      </c>
    </row>
    <row r="35" spans="1:5" s="13" customFormat="1" ht="20.25" customHeight="1">
      <c r="A35" s="174"/>
      <c r="B35" s="174"/>
      <c r="C35" s="174"/>
      <c r="D35" s="174"/>
      <c r="E35" s="174"/>
    </row>
    <row r="36" spans="1:5" s="13" customFormat="1" ht="20.25" customHeight="1">
      <c r="A36" s="186" t="s">
        <v>87</v>
      </c>
      <c r="B36" s="186"/>
      <c r="C36" s="186"/>
      <c r="D36" s="186"/>
      <c r="E36" s="186"/>
    </row>
    <row r="37" spans="1:5" s="13" customFormat="1" ht="20.25" customHeight="1">
      <c r="A37" s="4" t="s">
        <v>15</v>
      </c>
      <c r="B37" s="16" t="s">
        <v>0</v>
      </c>
      <c r="C37" s="15" t="s">
        <v>1</v>
      </c>
      <c r="D37" s="191"/>
      <c r="E37" s="191"/>
    </row>
    <row r="38" spans="1:5" s="13" customFormat="1" ht="20.25" customHeight="1">
      <c r="A38" s="4" t="s">
        <v>5</v>
      </c>
      <c r="B38" s="16">
        <f>$B$7*$E$38</f>
        <v>64.8</v>
      </c>
      <c r="C38" s="15">
        <f>$C$7*$E$38</f>
        <v>43.199999999999996</v>
      </c>
      <c r="D38" s="39" t="s">
        <v>93</v>
      </c>
      <c r="E38" s="35">
        <v>0.3</v>
      </c>
    </row>
    <row r="39" spans="1:5" s="13" customFormat="1" ht="20.25" customHeight="1">
      <c r="A39" s="4" t="s">
        <v>6</v>
      </c>
      <c r="B39" s="16">
        <f>$B$7*$E$39</f>
        <v>54</v>
      </c>
      <c r="C39" s="15">
        <f>$C$7*$E$39</f>
        <v>36</v>
      </c>
      <c r="D39" s="39" t="s">
        <v>93</v>
      </c>
      <c r="E39" s="35">
        <v>0.25</v>
      </c>
    </row>
    <row r="40" spans="1:5" s="13" customFormat="1" ht="20.25" customHeight="1">
      <c r="A40" s="4" t="s">
        <v>7</v>
      </c>
      <c r="B40" s="16">
        <f>$B$7*$E$40</f>
        <v>43.2</v>
      </c>
      <c r="C40" s="15">
        <f>$C$7*$E$40</f>
        <v>28.8</v>
      </c>
      <c r="D40" s="39" t="s">
        <v>93</v>
      </c>
      <c r="E40" s="35">
        <v>0.2</v>
      </c>
    </row>
    <row r="41" spans="1:5" s="13" customFormat="1" ht="20.25" customHeight="1">
      <c r="A41" s="4" t="s">
        <v>8</v>
      </c>
      <c r="B41" s="16">
        <f>$B$7*$E$41</f>
        <v>32.4</v>
      </c>
      <c r="C41" s="15">
        <f>$C$7*$E$41</f>
        <v>21.599999999999998</v>
      </c>
      <c r="D41" s="39" t="s">
        <v>93</v>
      </c>
      <c r="E41" s="35">
        <v>0.15</v>
      </c>
    </row>
    <row r="42" spans="1:5" s="13" customFormat="1" ht="20.25" customHeight="1">
      <c r="A42" s="4" t="s">
        <v>9</v>
      </c>
      <c r="B42" s="16">
        <f>$B$7*$E$42</f>
        <v>21.6</v>
      </c>
      <c r="C42" s="15">
        <f>$C$7*$E$42</f>
        <v>14.4</v>
      </c>
      <c r="D42" s="39" t="s">
        <v>93</v>
      </c>
      <c r="E42" s="35">
        <v>0.1</v>
      </c>
    </row>
    <row r="43" spans="1:5" s="13" customFormat="1" ht="20.25" customHeight="1">
      <c r="A43" s="4" t="s">
        <v>14</v>
      </c>
      <c r="B43" s="17">
        <f>SUM(B38:B42)</f>
        <v>216</v>
      </c>
      <c r="C43" s="17">
        <f>SUM(C38:C42)</f>
        <v>144</v>
      </c>
      <c r="D43" s="17">
        <f>SUM(B43:C43)</f>
        <v>360</v>
      </c>
      <c r="E43" s="18">
        <f>SUM(E38:E42)</f>
        <v>1</v>
      </c>
    </row>
    <row r="44" spans="1:5" s="13" customFormat="1" ht="20.25" customHeight="1">
      <c r="A44" s="192"/>
      <c r="B44" s="192"/>
      <c r="C44" s="192"/>
      <c r="D44" s="192"/>
      <c r="E44" s="192"/>
    </row>
    <row r="45" spans="1:5" s="13" customFormat="1" ht="20.25" customHeight="1">
      <c r="A45" s="186" t="s">
        <v>88</v>
      </c>
      <c r="B45" s="186"/>
      <c r="C45" s="186"/>
      <c r="D45" s="186"/>
      <c r="E45" s="186"/>
    </row>
    <row r="46" spans="1:5" s="13" customFormat="1" ht="20.25" customHeight="1">
      <c r="A46" s="4" t="s">
        <v>15</v>
      </c>
      <c r="B46" s="16" t="s">
        <v>0</v>
      </c>
      <c r="C46" s="15" t="s">
        <v>1</v>
      </c>
      <c r="D46" s="191"/>
      <c r="E46" s="191"/>
    </row>
    <row r="47" spans="1:5" s="13" customFormat="1" ht="20.25" customHeight="1">
      <c r="A47" s="4" t="s">
        <v>5</v>
      </c>
      <c r="B47" s="16">
        <f>$B$7*$E$47</f>
        <v>54</v>
      </c>
      <c r="C47" s="15">
        <f>$C$7*$E$47</f>
        <v>36</v>
      </c>
      <c r="D47" s="39" t="s">
        <v>93</v>
      </c>
      <c r="E47" s="35">
        <v>0.25</v>
      </c>
    </row>
    <row r="48" spans="1:5" s="13" customFormat="1" ht="20.25" customHeight="1">
      <c r="A48" s="4" t="s">
        <v>6</v>
      </c>
      <c r="B48" s="16">
        <f>$B$7*$E$48</f>
        <v>43.2</v>
      </c>
      <c r="C48" s="15">
        <f>$C$7*$E$48</f>
        <v>28.8</v>
      </c>
      <c r="D48" s="39" t="s">
        <v>93</v>
      </c>
      <c r="E48" s="35">
        <v>0.2</v>
      </c>
    </row>
    <row r="49" spans="1:5" s="13" customFormat="1" ht="20.25" customHeight="1">
      <c r="A49" s="4" t="s">
        <v>7</v>
      </c>
      <c r="B49" s="16">
        <f>$B$7*$E$49</f>
        <v>38.879999999999995</v>
      </c>
      <c r="C49" s="15">
        <f>$C$7*$E$49</f>
        <v>25.919999999999998</v>
      </c>
      <c r="D49" s="39" t="s">
        <v>93</v>
      </c>
      <c r="E49" s="35">
        <v>0.18</v>
      </c>
    </row>
    <row r="50" spans="1:5" s="13" customFormat="1" ht="20.25" customHeight="1">
      <c r="A50" s="4" t="s">
        <v>8</v>
      </c>
      <c r="B50" s="16">
        <f>$B$7*$E$50</f>
        <v>32.4</v>
      </c>
      <c r="C50" s="15">
        <f>$C$7*$E$50</f>
        <v>21.599999999999998</v>
      </c>
      <c r="D50" s="39" t="s">
        <v>93</v>
      </c>
      <c r="E50" s="35">
        <v>0.15</v>
      </c>
    </row>
    <row r="51" spans="1:5" s="13" customFormat="1" ht="20.25" customHeight="1">
      <c r="A51" s="4" t="s">
        <v>9</v>
      </c>
      <c r="B51" s="16">
        <f>$B$7*$E$51</f>
        <v>25.919999999999998</v>
      </c>
      <c r="C51" s="15">
        <f>$C$7*$E$51</f>
        <v>17.28</v>
      </c>
      <c r="D51" s="39" t="s">
        <v>93</v>
      </c>
      <c r="E51" s="35">
        <v>0.12</v>
      </c>
    </row>
    <row r="52" spans="1:5" s="13" customFormat="1" ht="20.25" customHeight="1">
      <c r="A52" s="4" t="s">
        <v>10</v>
      </c>
      <c r="B52" s="16">
        <f>$B$7*$E$52</f>
        <v>21.6</v>
      </c>
      <c r="C52" s="15">
        <f>$C$7*$E$52</f>
        <v>14.4</v>
      </c>
      <c r="D52" s="39" t="s">
        <v>93</v>
      </c>
      <c r="E52" s="35">
        <v>0.1</v>
      </c>
    </row>
    <row r="53" spans="1:5" s="13" customFormat="1" ht="20.25" customHeight="1">
      <c r="A53" s="4" t="s">
        <v>14</v>
      </c>
      <c r="B53" s="17">
        <f>SUM(B47:B52)</f>
        <v>215.99999999999997</v>
      </c>
      <c r="C53" s="17">
        <f>SUM(C47:C52)</f>
        <v>144</v>
      </c>
      <c r="D53" s="17">
        <f>SUM(B53:C53)</f>
        <v>360</v>
      </c>
      <c r="E53" s="18">
        <f>SUM(E47:E52)</f>
        <v>1</v>
      </c>
    </row>
    <row r="54" spans="1:5" s="13" customFormat="1" ht="20.25" customHeight="1">
      <c r="A54" s="192"/>
      <c r="B54" s="192"/>
      <c r="C54" s="192"/>
      <c r="D54" s="192"/>
      <c r="E54" s="192"/>
    </row>
    <row r="55" spans="1:5" s="13" customFormat="1" ht="20.25" customHeight="1">
      <c r="A55" s="186" t="s">
        <v>89</v>
      </c>
      <c r="B55" s="186"/>
      <c r="C55" s="186"/>
      <c r="D55" s="186"/>
      <c r="E55" s="186"/>
    </row>
    <row r="56" spans="1:5" s="13" customFormat="1" ht="20.25" customHeight="1">
      <c r="A56" s="4" t="s">
        <v>15</v>
      </c>
      <c r="B56" s="16" t="s">
        <v>0</v>
      </c>
      <c r="C56" s="15" t="s">
        <v>1</v>
      </c>
      <c r="D56" s="191"/>
      <c r="E56" s="191"/>
    </row>
    <row r="57" spans="1:5" s="13" customFormat="1" ht="20.25" customHeight="1">
      <c r="A57" s="4" t="s">
        <v>5</v>
      </c>
      <c r="B57" s="16">
        <f>$B$7*$E$57</f>
        <v>47.52</v>
      </c>
      <c r="C57" s="15">
        <f>$C$7*$E$57</f>
        <v>31.68</v>
      </c>
      <c r="D57" s="39" t="s">
        <v>93</v>
      </c>
      <c r="E57" s="35">
        <v>0.22</v>
      </c>
    </row>
    <row r="58" spans="1:5" s="13" customFormat="1" ht="20.25" customHeight="1">
      <c r="A58" s="4" t="s">
        <v>6</v>
      </c>
      <c r="B58" s="16">
        <f>$B$7*$E$58</f>
        <v>38.879999999999995</v>
      </c>
      <c r="C58" s="15">
        <f>$C$7*$E$58</f>
        <v>25.919999999999998</v>
      </c>
      <c r="D58" s="39" t="s">
        <v>93</v>
      </c>
      <c r="E58" s="35">
        <v>0.18</v>
      </c>
    </row>
    <row r="59" spans="1:5" s="13" customFormat="1" ht="20.25" customHeight="1">
      <c r="A59" s="4" t="s">
        <v>7</v>
      </c>
      <c r="B59" s="16">
        <f>$B$7*$E$59</f>
        <v>34.56</v>
      </c>
      <c r="C59" s="15">
        <f>$C$7*$E$59</f>
        <v>23.04</v>
      </c>
      <c r="D59" s="39" t="s">
        <v>93</v>
      </c>
      <c r="E59" s="35">
        <v>0.16</v>
      </c>
    </row>
    <row r="60" spans="1:5" s="13" customFormat="1" ht="20.25" customHeight="1">
      <c r="A60" s="4" t="s">
        <v>8</v>
      </c>
      <c r="B60" s="16">
        <f>$B$7*$E$60</f>
        <v>30.240000000000002</v>
      </c>
      <c r="C60" s="15">
        <f>$C$7*$E$60</f>
        <v>20.160000000000004</v>
      </c>
      <c r="D60" s="39" t="s">
        <v>93</v>
      </c>
      <c r="E60" s="35">
        <v>0.14000000000000001</v>
      </c>
    </row>
    <row r="61" spans="1:5" s="13" customFormat="1" ht="20.25" customHeight="1">
      <c r="A61" s="4" t="s">
        <v>9</v>
      </c>
      <c r="B61" s="16">
        <f>$B$7*$E$61</f>
        <v>25.919999999999998</v>
      </c>
      <c r="C61" s="15">
        <f>$C$7*$E$61</f>
        <v>17.28</v>
      </c>
      <c r="D61" s="39" t="s">
        <v>93</v>
      </c>
      <c r="E61" s="35">
        <v>0.12</v>
      </c>
    </row>
    <row r="62" spans="1:5" s="13" customFormat="1" ht="20.25" customHeight="1">
      <c r="A62" s="4" t="s">
        <v>10</v>
      </c>
      <c r="B62" s="16">
        <f>$B$7*$E$62</f>
        <v>21.6</v>
      </c>
      <c r="C62" s="15">
        <f>$C$7*$E$62</f>
        <v>14.4</v>
      </c>
      <c r="D62" s="39" t="s">
        <v>93</v>
      </c>
      <c r="E62" s="35">
        <v>0.1</v>
      </c>
    </row>
    <row r="63" spans="1:5" s="13" customFormat="1" ht="20.25" customHeight="1">
      <c r="A63" s="4" t="s">
        <v>13</v>
      </c>
      <c r="B63" s="16">
        <f>$B$7*$E$63</f>
        <v>17.28</v>
      </c>
      <c r="C63" s="15">
        <f>$C$7*$E$63</f>
        <v>11.52</v>
      </c>
      <c r="D63" s="39" t="s">
        <v>93</v>
      </c>
      <c r="E63" s="35">
        <v>0.08</v>
      </c>
    </row>
    <row r="64" spans="1:5" s="13" customFormat="1" ht="20.25" customHeight="1">
      <c r="A64" s="4" t="s">
        <v>14</v>
      </c>
      <c r="B64" s="17">
        <f>SUM(B57:B63)</f>
        <v>216</v>
      </c>
      <c r="C64" s="17">
        <f>SUM(C57:C63)</f>
        <v>144</v>
      </c>
      <c r="D64" s="17">
        <f>SUM(B64:C64)</f>
        <v>360</v>
      </c>
      <c r="E64" s="18">
        <f>SUM(E57:E63)</f>
        <v>1</v>
      </c>
    </row>
    <row r="65" spans="1:10" s="13" customFormat="1" ht="20.25" customHeight="1">
      <c r="A65" s="192"/>
      <c r="B65" s="192"/>
      <c r="C65" s="192"/>
      <c r="D65" s="192"/>
      <c r="E65" s="192"/>
    </row>
    <row r="66" spans="1:10" s="13" customFormat="1" ht="20.25" customHeight="1">
      <c r="A66" s="186" t="s">
        <v>90</v>
      </c>
      <c r="B66" s="186"/>
      <c r="C66" s="186"/>
      <c r="D66" s="186"/>
      <c r="E66" s="186"/>
    </row>
    <row r="67" spans="1:10" ht="20.25" customHeight="1">
      <c r="A67" s="4" t="s">
        <v>15</v>
      </c>
      <c r="B67" s="16" t="s">
        <v>0</v>
      </c>
      <c r="C67" s="15" t="s">
        <v>1</v>
      </c>
      <c r="D67" s="191"/>
      <c r="E67" s="191"/>
    </row>
    <row r="68" spans="1:10" ht="20.25" customHeight="1">
      <c r="A68" s="4" t="s">
        <v>5</v>
      </c>
      <c r="B68" s="16">
        <f>$B$7*$E$68</f>
        <v>49.68</v>
      </c>
      <c r="C68" s="15">
        <f>$C$7*$E$68</f>
        <v>33.120000000000005</v>
      </c>
      <c r="D68" s="39" t="s">
        <v>93</v>
      </c>
      <c r="E68" s="35">
        <v>0.23</v>
      </c>
    </row>
    <row r="69" spans="1:10" ht="20.25" customHeight="1">
      <c r="A69" s="4" t="s">
        <v>6</v>
      </c>
      <c r="B69" s="16">
        <f>$B$7*$E$69</f>
        <v>43.2</v>
      </c>
      <c r="C69" s="15">
        <f>$C$7*$E$69</f>
        <v>28.8</v>
      </c>
      <c r="D69" s="39" t="s">
        <v>93</v>
      </c>
      <c r="E69" s="35">
        <v>0.2</v>
      </c>
    </row>
    <row r="70" spans="1:10" ht="20.25" customHeight="1">
      <c r="A70" s="4" t="s">
        <v>7</v>
      </c>
      <c r="B70" s="16">
        <f>$B$7*$E$70</f>
        <v>36.720000000000006</v>
      </c>
      <c r="C70" s="15">
        <f>$C$7*$E$70</f>
        <v>24.48</v>
      </c>
      <c r="D70" s="39" t="s">
        <v>93</v>
      </c>
      <c r="E70" s="35">
        <v>0.17</v>
      </c>
    </row>
    <row r="71" spans="1:10" ht="20.25" customHeight="1">
      <c r="A71" s="4" t="s">
        <v>8</v>
      </c>
      <c r="B71" s="16">
        <f>$B$7*$E$71</f>
        <v>30.240000000000002</v>
      </c>
      <c r="C71" s="15">
        <f>$C$7*$E$71</f>
        <v>20.160000000000004</v>
      </c>
      <c r="D71" s="39" t="s">
        <v>93</v>
      </c>
      <c r="E71" s="35">
        <v>0.14000000000000001</v>
      </c>
    </row>
    <row r="72" spans="1:10" ht="20.25" customHeight="1">
      <c r="A72" s="4" t="s">
        <v>9</v>
      </c>
      <c r="B72" s="16">
        <f>$B$7*$E$72</f>
        <v>23.76</v>
      </c>
      <c r="C72" s="15">
        <f>$C$7*$E$72</f>
        <v>15.84</v>
      </c>
      <c r="D72" s="39" t="s">
        <v>93</v>
      </c>
      <c r="E72" s="35">
        <v>0.11</v>
      </c>
    </row>
    <row r="73" spans="1:10" ht="20.25" customHeight="1">
      <c r="A73" s="4" t="s">
        <v>10</v>
      </c>
      <c r="B73" s="16">
        <f>$B$7*$E$73</f>
        <v>17.28</v>
      </c>
      <c r="C73" s="15">
        <f>$C$7*$E$73</f>
        <v>11.52</v>
      </c>
      <c r="D73" s="39" t="s">
        <v>93</v>
      </c>
      <c r="E73" s="35">
        <v>0.08</v>
      </c>
    </row>
    <row r="74" spans="1:10" ht="20.25" customHeight="1">
      <c r="A74" s="4" t="s">
        <v>13</v>
      </c>
      <c r="B74" s="16">
        <f>$B$7*$E$74</f>
        <v>10.8</v>
      </c>
      <c r="C74" s="15">
        <f>$C$7*$E$74</f>
        <v>7.2</v>
      </c>
      <c r="D74" s="39" t="s">
        <v>93</v>
      </c>
      <c r="E74" s="35">
        <v>0.05</v>
      </c>
    </row>
    <row r="75" spans="1:10" ht="20.25" customHeight="1">
      <c r="A75" s="4" t="s">
        <v>12</v>
      </c>
      <c r="B75" s="16">
        <f>$B$7*$E$75</f>
        <v>4.32</v>
      </c>
      <c r="C75" s="15">
        <f>$C$7*$E$75</f>
        <v>2.88</v>
      </c>
      <c r="D75" s="39" t="s">
        <v>93</v>
      </c>
      <c r="E75" s="35">
        <v>0.02</v>
      </c>
    </row>
    <row r="76" spans="1:10" ht="20.25" customHeight="1">
      <c r="A76" s="4" t="s">
        <v>14</v>
      </c>
      <c r="B76" s="21">
        <f>SUM(B68:B75)</f>
        <v>216</v>
      </c>
      <c r="C76" s="21">
        <f>SUM(C68:C75)</f>
        <v>144</v>
      </c>
      <c r="D76" s="21">
        <f>SUM(B76:C76)</f>
        <v>360</v>
      </c>
      <c r="E76" s="18">
        <f>SUM(E68:E75)</f>
        <v>1</v>
      </c>
    </row>
    <row r="77" spans="1:10" ht="20.25" customHeight="1">
      <c r="A77" s="192"/>
      <c r="B77" s="192"/>
      <c r="C77" s="192"/>
      <c r="D77" s="192"/>
      <c r="E77" s="192"/>
    </row>
    <row r="78" spans="1:10" ht="20.25" customHeight="1">
      <c r="J78" s="13"/>
    </row>
    <row r="79" spans="1:10" ht="20.25" customHeight="1">
      <c r="J79" s="13"/>
    </row>
    <row r="82" spans="2:9" s="13" customFormat="1" ht="20.25" customHeight="1">
      <c r="B82" s="31"/>
      <c r="C82" s="31"/>
      <c r="D82" s="34"/>
      <c r="E82" s="31"/>
      <c r="F82" s="31"/>
      <c r="G82" s="31"/>
      <c r="H82" s="31"/>
      <c r="I82" s="31"/>
    </row>
    <row r="83" spans="2:9" ht="20.25" customHeight="1">
      <c r="G83" s="13"/>
      <c r="H83" s="13"/>
      <c r="I83" s="13"/>
    </row>
    <row r="84" spans="2:9" ht="20.25" customHeight="1">
      <c r="G84" s="13"/>
      <c r="H84" s="13"/>
      <c r="I84" s="13"/>
    </row>
    <row r="85" spans="2:9" ht="20.25" customHeight="1">
      <c r="G85" s="13"/>
      <c r="H85" s="13"/>
      <c r="I85" s="13"/>
    </row>
    <row r="86" spans="2:9" ht="20.25" customHeight="1">
      <c r="G86" s="13"/>
      <c r="H86" s="13"/>
      <c r="I86" s="13"/>
    </row>
    <row r="87" spans="2:9" ht="20.25" customHeight="1">
      <c r="G87" s="13"/>
      <c r="H87" s="13"/>
      <c r="I87" s="13"/>
    </row>
    <row r="88" spans="2:9" ht="20.25" customHeight="1">
      <c r="G88" s="13"/>
      <c r="H88" s="13"/>
      <c r="I88" s="13"/>
    </row>
    <row r="89" spans="2:9" ht="20.25" customHeight="1">
      <c r="G89" s="13"/>
      <c r="H89" s="13"/>
      <c r="I89" s="13"/>
    </row>
    <row r="90" spans="2:9" ht="20.25" customHeight="1">
      <c r="G90" s="13"/>
      <c r="H90" s="13"/>
      <c r="I90" s="13"/>
    </row>
    <row r="91" spans="2:9" ht="20.25" customHeight="1">
      <c r="G91" s="13"/>
      <c r="H91" s="13"/>
      <c r="I91" s="13"/>
    </row>
    <row r="92" spans="2:9" ht="20.25" customHeight="1">
      <c r="G92" s="13"/>
      <c r="H92" s="13"/>
      <c r="I92" s="13"/>
    </row>
  </sheetData>
  <mergeCells count="29">
    <mergeCell ref="A36:E36"/>
    <mergeCell ref="A35:E35"/>
    <mergeCell ref="D29:E29"/>
    <mergeCell ref="A20:E20"/>
    <mergeCell ref="A27:E27"/>
    <mergeCell ref="D22:E22"/>
    <mergeCell ref="A14:E14"/>
    <mergeCell ref="A15:E15"/>
    <mergeCell ref="A21:E21"/>
    <mergeCell ref="D16:E16"/>
    <mergeCell ref="A28:E28"/>
    <mergeCell ref="A1:E1"/>
    <mergeCell ref="A9:E9"/>
    <mergeCell ref="A10:E10"/>
    <mergeCell ref="A4:E4"/>
    <mergeCell ref="D11:E11"/>
    <mergeCell ref="D6:D7"/>
    <mergeCell ref="E6:E8"/>
    <mergeCell ref="D37:E37"/>
    <mergeCell ref="A77:E77"/>
    <mergeCell ref="A44:E44"/>
    <mergeCell ref="A54:E54"/>
    <mergeCell ref="A66:E66"/>
    <mergeCell ref="A45:E45"/>
    <mergeCell ref="A55:E55"/>
    <mergeCell ref="A65:E65"/>
    <mergeCell ref="D46:E46"/>
    <mergeCell ref="D56:E56"/>
    <mergeCell ref="D67:E67"/>
  </mergeCells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K92"/>
  <sheetViews>
    <sheetView zoomScale="80" zoomScaleNormal="80" workbookViewId="0">
      <selection activeCell="A4" sqref="A4:F4"/>
    </sheetView>
  </sheetViews>
  <sheetFormatPr baseColWidth="10" defaultColWidth="9.1640625" defaultRowHeight="20.25" customHeight="1"/>
  <cols>
    <col min="1" max="1" width="16.83203125" style="60" bestFit="1" customWidth="1"/>
    <col min="2" max="2" width="13.1640625" style="60" bestFit="1" customWidth="1"/>
    <col min="3" max="3" width="15.83203125" style="60" bestFit="1" customWidth="1"/>
    <col min="4" max="4" width="17.5" style="60" bestFit="1" customWidth="1"/>
    <col min="5" max="5" width="13.83203125" style="61" bestFit="1" customWidth="1"/>
    <col min="6" max="6" width="17.5" style="62" bestFit="1" customWidth="1"/>
    <col min="7" max="7" width="8.6640625" style="51" bestFit="1" customWidth="1"/>
    <col min="8" max="16384" width="9.1640625" style="52"/>
  </cols>
  <sheetData>
    <row r="1" spans="1:7" ht="20.25" customHeight="1">
      <c r="A1" s="173" t="s">
        <v>46</v>
      </c>
      <c r="B1" s="173"/>
      <c r="C1" s="173"/>
      <c r="D1" s="173"/>
      <c r="E1" s="173"/>
      <c r="F1" s="173"/>
    </row>
    <row r="2" spans="1:7" ht="20.25" customHeight="1">
      <c r="A2" s="4" t="s">
        <v>26</v>
      </c>
      <c r="B2" s="4" t="s">
        <v>25</v>
      </c>
      <c r="C2" s="5" t="s">
        <v>23</v>
      </c>
      <c r="D2" s="5" t="s">
        <v>29</v>
      </c>
      <c r="E2" s="4" t="s">
        <v>24</v>
      </c>
      <c r="F2" s="6" t="s">
        <v>41</v>
      </c>
      <c r="G2" s="53"/>
    </row>
    <row r="3" spans="1:7" ht="20.25" customHeight="1">
      <c r="A3" s="7">
        <v>10</v>
      </c>
      <c r="B3" s="8">
        <v>3</v>
      </c>
      <c r="C3" s="9">
        <v>0.8</v>
      </c>
      <c r="D3" s="54">
        <f>$A$3*$C$3*$B$3</f>
        <v>24</v>
      </c>
      <c r="E3" s="10"/>
      <c r="F3" s="54">
        <f>$D$3+$E$3</f>
        <v>24</v>
      </c>
    </row>
    <row r="4" spans="1:7" ht="20.25" customHeight="1">
      <c r="A4" s="192"/>
      <c r="B4" s="192"/>
      <c r="C4" s="192"/>
      <c r="D4" s="192"/>
      <c r="E4" s="192"/>
      <c r="F4" s="192"/>
    </row>
    <row r="5" spans="1:7" ht="20.25" customHeight="1">
      <c r="A5" s="4" t="s">
        <v>91</v>
      </c>
      <c r="B5" s="35">
        <v>0.5</v>
      </c>
      <c r="C5" s="35">
        <v>0.3</v>
      </c>
      <c r="D5" s="35">
        <v>0.2</v>
      </c>
      <c r="E5" s="4" t="s">
        <v>92</v>
      </c>
      <c r="F5" s="6">
        <f>SUM(B5:D5)</f>
        <v>1</v>
      </c>
      <c r="G5" s="52"/>
    </row>
    <row r="6" spans="1:7" ht="20.25" customHeight="1">
      <c r="A6" s="4"/>
      <c r="B6" s="14" t="s">
        <v>0</v>
      </c>
      <c r="C6" s="25" t="s">
        <v>1</v>
      </c>
      <c r="D6" s="55" t="s">
        <v>2</v>
      </c>
      <c r="E6" s="193"/>
      <c r="F6" s="193"/>
    </row>
    <row r="7" spans="1:7" ht="20.25" customHeight="1">
      <c r="A7" s="5"/>
      <c r="B7" s="16">
        <f>(($A$3*$B$3*$C$3*$B$5)+($E$3*$B$5))</f>
        <v>12</v>
      </c>
      <c r="C7" s="15">
        <f>(($A$3*$B$3*$C$3*$C$5)+($E$3*$C$5))</f>
        <v>7.1999999999999993</v>
      </c>
      <c r="D7" s="56">
        <f>(($A$3*$B$3*$C$3*$D$5)+($E$3*$D$5))</f>
        <v>4.8000000000000007</v>
      </c>
      <c r="E7" s="193"/>
      <c r="F7" s="193"/>
    </row>
    <row r="8" spans="1:7" ht="20.25" customHeight="1">
      <c r="A8" s="4" t="s">
        <v>14</v>
      </c>
      <c r="B8" s="27">
        <f>SUM(B7)</f>
        <v>12</v>
      </c>
      <c r="C8" s="27">
        <f t="shared" ref="C8:D8" si="0">SUM(C7)</f>
        <v>7.1999999999999993</v>
      </c>
      <c r="D8" s="27">
        <f t="shared" si="0"/>
        <v>4.8000000000000007</v>
      </c>
      <c r="E8" s="20">
        <f>SUM(B8:D8)</f>
        <v>24</v>
      </c>
      <c r="F8" s="193"/>
    </row>
    <row r="9" spans="1:7" ht="20.25" customHeight="1">
      <c r="A9" s="192"/>
      <c r="B9" s="192"/>
      <c r="C9" s="192"/>
      <c r="D9" s="192"/>
      <c r="E9" s="192"/>
      <c r="F9" s="192"/>
    </row>
    <row r="10" spans="1:7" ht="20.25" customHeight="1">
      <c r="A10" s="186" t="s">
        <v>37</v>
      </c>
      <c r="B10" s="186"/>
      <c r="C10" s="186"/>
      <c r="D10" s="186"/>
      <c r="E10" s="186"/>
      <c r="F10" s="186"/>
    </row>
    <row r="11" spans="1:7" ht="20.25" customHeight="1">
      <c r="A11" s="4" t="s">
        <v>15</v>
      </c>
      <c r="B11" s="14" t="s">
        <v>0</v>
      </c>
      <c r="C11" s="25" t="s">
        <v>1</v>
      </c>
      <c r="D11" s="55" t="s">
        <v>2</v>
      </c>
      <c r="E11" s="193"/>
      <c r="F11" s="193"/>
    </row>
    <row r="12" spans="1:7" ht="20.25" customHeight="1">
      <c r="A12" s="4" t="s">
        <v>5</v>
      </c>
      <c r="B12" s="16">
        <f>$B$7*$F$12</f>
        <v>12</v>
      </c>
      <c r="C12" s="15">
        <f>$C$7*$F$12</f>
        <v>7.1999999999999993</v>
      </c>
      <c r="D12" s="56">
        <f>$D$7*$F$12</f>
        <v>4.8000000000000007</v>
      </c>
      <c r="E12" s="57" t="s">
        <v>93</v>
      </c>
      <c r="F12" s="35">
        <v>1</v>
      </c>
    </row>
    <row r="13" spans="1:7" ht="20.25" customHeight="1">
      <c r="A13" s="4" t="s">
        <v>14</v>
      </c>
      <c r="B13" s="21">
        <f>SUM(B12:B12)</f>
        <v>12</v>
      </c>
      <c r="C13" s="21">
        <f>SUM(C12:C12)</f>
        <v>7.1999999999999993</v>
      </c>
      <c r="D13" s="21">
        <f>SUM(D12:D12)</f>
        <v>4.8000000000000007</v>
      </c>
      <c r="E13" s="28">
        <f>SUM(B13:D13)</f>
        <v>24</v>
      </c>
      <c r="F13" s="18">
        <f>SUM(F12)</f>
        <v>1</v>
      </c>
    </row>
    <row r="14" spans="1:7" ht="20.25" customHeight="1">
      <c r="A14" s="192"/>
      <c r="B14" s="192"/>
      <c r="C14" s="192"/>
      <c r="D14" s="192"/>
      <c r="E14" s="192"/>
      <c r="F14" s="192"/>
    </row>
    <row r="15" spans="1:7" ht="20.25" customHeight="1">
      <c r="A15" s="186" t="s">
        <v>36</v>
      </c>
      <c r="B15" s="186"/>
      <c r="C15" s="186"/>
      <c r="D15" s="186"/>
      <c r="E15" s="186"/>
      <c r="F15" s="186"/>
    </row>
    <row r="16" spans="1:7" ht="20.25" customHeight="1">
      <c r="A16" s="4" t="s">
        <v>15</v>
      </c>
      <c r="B16" s="14" t="s">
        <v>0</v>
      </c>
      <c r="C16" s="25" t="s">
        <v>1</v>
      </c>
      <c r="D16" s="55" t="s">
        <v>2</v>
      </c>
      <c r="E16" s="193"/>
      <c r="F16" s="193"/>
    </row>
    <row r="17" spans="1:6" ht="20.25" customHeight="1">
      <c r="A17" s="4" t="s">
        <v>5</v>
      </c>
      <c r="B17" s="16">
        <f>$B$7*$F$17</f>
        <v>7.1999999999999993</v>
      </c>
      <c r="C17" s="15">
        <f>$C$7*$F$17</f>
        <v>4.3199999999999994</v>
      </c>
      <c r="D17" s="56">
        <f>$D$7*$F$17</f>
        <v>2.8800000000000003</v>
      </c>
      <c r="E17" s="57" t="s">
        <v>93</v>
      </c>
      <c r="F17" s="35">
        <v>0.6</v>
      </c>
    </row>
    <row r="18" spans="1:6" ht="20.25" customHeight="1">
      <c r="A18" s="4" t="s">
        <v>6</v>
      </c>
      <c r="B18" s="16">
        <f>$B$7*$F$18</f>
        <v>4.8000000000000007</v>
      </c>
      <c r="C18" s="15">
        <f>$C$7*$F$18</f>
        <v>2.88</v>
      </c>
      <c r="D18" s="56">
        <f>$D$7*$F$18</f>
        <v>1.9200000000000004</v>
      </c>
      <c r="E18" s="57" t="s">
        <v>93</v>
      </c>
      <c r="F18" s="35">
        <v>0.4</v>
      </c>
    </row>
    <row r="19" spans="1:6" ht="20.25" customHeight="1">
      <c r="A19" s="4" t="s">
        <v>14</v>
      </c>
      <c r="B19" s="20">
        <f>SUM(B17:B18)</f>
        <v>12</v>
      </c>
      <c r="C19" s="20">
        <f>SUM(C17:C18)</f>
        <v>7.1999999999999993</v>
      </c>
      <c r="D19" s="20">
        <f>SUM(D17:D18)</f>
        <v>4.8000000000000007</v>
      </c>
      <c r="E19" s="20">
        <f>SUM(B19:D19)</f>
        <v>24</v>
      </c>
      <c r="F19" s="18">
        <f>SUM(F17:F18)</f>
        <v>1</v>
      </c>
    </row>
    <row r="20" spans="1:6" ht="20.25" customHeight="1">
      <c r="A20" s="192"/>
      <c r="B20" s="192"/>
      <c r="C20" s="192"/>
      <c r="D20" s="192"/>
      <c r="E20" s="192"/>
      <c r="F20" s="192"/>
    </row>
    <row r="21" spans="1:6" ht="20.25" customHeight="1">
      <c r="A21" s="186" t="s">
        <v>35</v>
      </c>
      <c r="B21" s="186"/>
      <c r="C21" s="186"/>
      <c r="D21" s="186"/>
      <c r="E21" s="186"/>
      <c r="F21" s="186"/>
    </row>
    <row r="22" spans="1:6" ht="20.25" customHeight="1">
      <c r="A22" s="30" t="s">
        <v>15</v>
      </c>
      <c r="B22" s="16" t="s">
        <v>0</v>
      </c>
      <c r="C22" s="15" t="s">
        <v>1</v>
      </c>
      <c r="D22" s="56" t="s">
        <v>2</v>
      </c>
      <c r="E22" s="191"/>
      <c r="F22" s="191"/>
    </row>
    <row r="23" spans="1:6" ht="20.25" customHeight="1">
      <c r="A23" s="30" t="s">
        <v>5</v>
      </c>
      <c r="B23" s="16">
        <f>$B$7*$F$23</f>
        <v>6</v>
      </c>
      <c r="C23" s="15">
        <f>$C$7*$F$23</f>
        <v>3.5999999999999996</v>
      </c>
      <c r="D23" s="56">
        <f>$D$7*$F$23</f>
        <v>2.4000000000000004</v>
      </c>
      <c r="E23" s="57" t="s">
        <v>93</v>
      </c>
      <c r="F23" s="35">
        <v>0.5</v>
      </c>
    </row>
    <row r="24" spans="1:6" ht="20.25" customHeight="1">
      <c r="A24" s="30" t="s">
        <v>6</v>
      </c>
      <c r="B24" s="16">
        <f>$B$7*$F$24</f>
        <v>3.5999999999999996</v>
      </c>
      <c r="C24" s="15">
        <f>$C$7*$F$24</f>
        <v>2.1599999999999997</v>
      </c>
      <c r="D24" s="56">
        <f>$D$7*$F$24</f>
        <v>1.4400000000000002</v>
      </c>
      <c r="E24" s="57" t="s">
        <v>93</v>
      </c>
      <c r="F24" s="35">
        <v>0.3</v>
      </c>
    </row>
    <row r="25" spans="1:6" ht="20.25" customHeight="1">
      <c r="A25" s="30" t="s">
        <v>7</v>
      </c>
      <c r="B25" s="16">
        <f>$B$7*$F$25</f>
        <v>2.4000000000000004</v>
      </c>
      <c r="C25" s="15">
        <f>$C$7*$F$25</f>
        <v>1.44</v>
      </c>
      <c r="D25" s="56">
        <f>$D$7*$F$25</f>
        <v>0.96000000000000019</v>
      </c>
      <c r="E25" s="57" t="s">
        <v>93</v>
      </c>
      <c r="F25" s="35">
        <v>0.2</v>
      </c>
    </row>
    <row r="26" spans="1:6" ht="20.25" customHeight="1">
      <c r="A26" s="4" t="s">
        <v>14</v>
      </c>
      <c r="B26" s="17">
        <f>SUM(B23:B25)</f>
        <v>12</v>
      </c>
      <c r="C26" s="17">
        <f>SUM(C23:C25)</f>
        <v>7.1999999999999993</v>
      </c>
      <c r="D26" s="17">
        <f>SUM(D22:D25)</f>
        <v>4.8000000000000007</v>
      </c>
      <c r="E26" s="20">
        <f>SUM(B26:D26)</f>
        <v>24</v>
      </c>
      <c r="F26" s="18">
        <f>SUM(F23:F25)</f>
        <v>1</v>
      </c>
    </row>
    <row r="27" spans="1:6" ht="20.25" customHeight="1">
      <c r="A27" s="192"/>
      <c r="B27" s="192"/>
      <c r="C27" s="192"/>
      <c r="D27" s="192"/>
      <c r="E27" s="192"/>
      <c r="F27" s="192"/>
    </row>
    <row r="28" spans="1:6" ht="20.25" customHeight="1">
      <c r="A28" s="186" t="s">
        <v>34</v>
      </c>
      <c r="B28" s="186"/>
      <c r="C28" s="186"/>
      <c r="D28" s="186"/>
      <c r="E28" s="186"/>
      <c r="F28" s="186"/>
    </row>
    <row r="29" spans="1:6" ht="20.25" customHeight="1">
      <c r="A29" s="4" t="s">
        <v>15</v>
      </c>
      <c r="B29" s="16" t="s">
        <v>0</v>
      </c>
      <c r="C29" s="15" t="s">
        <v>1</v>
      </c>
      <c r="D29" s="56" t="s">
        <v>2</v>
      </c>
      <c r="E29" s="193"/>
      <c r="F29" s="193"/>
    </row>
    <row r="30" spans="1:6" ht="20.25" customHeight="1">
      <c r="A30" s="4" t="s">
        <v>5</v>
      </c>
      <c r="B30" s="16">
        <f>$B$7*$F$30</f>
        <v>5.04</v>
      </c>
      <c r="C30" s="15">
        <f>$C$7*$F$30</f>
        <v>3.0239999999999996</v>
      </c>
      <c r="D30" s="56">
        <f>$D$7*$F$30</f>
        <v>2.016</v>
      </c>
      <c r="E30" s="57" t="s">
        <v>93</v>
      </c>
      <c r="F30" s="35">
        <v>0.42</v>
      </c>
    </row>
    <row r="31" spans="1:6" ht="20.25" customHeight="1">
      <c r="A31" s="4" t="s">
        <v>6</v>
      </c>
      <c r="B31" s="16">
        <f>$B$7*$F$31</f>
        <v>3.4799999999999995</v>
      </c>
      <c r="C31" s="15">
        <f>$C$7*$F$31</f>
        <v>2.0879999999999996</v>
      </c>
      <c r="D31" s="56">
        <f>$D$7*$F$31</f>
        <v>1.3920000000000001</v>
      </c>
      <c r="E31" s="57" t="s">
        <v>93</v>
      </c>
      <c r="F31" s="35">
        <v>0.28999999999999998</v>
      </c>
    </row>
    <row r="32" spans="1:6" ht="20.25" customHeight="1">
      <c r="A32" s="4" t="s">
        <v>7</v>
      </c>
      <c r="B32" s="16">
        <f>$B$7*$F$32</f>
        <v>2.2800000000000002</v>
      </c>
      <c r="C32" s="15">
        <f>$C$7*$F$32</f>
        <v>1.3679999999999999</v>
      </c>
      <c r="D32" s="56">
        <f>$D$7*$F$32</f>
        <v>0.91200000000000014</v>
      </c>
      <c r="E32" s="57" t="s">
        <v>93</v>
      </c>
      <c r="F32" s="35">
        <v>0.19</v>
      </c>
    </row>
    <row r="33" spans="1:6" ht="20.25" customHeight="1">
      <c r="A33" s="4" t="s">
        <v>8</v>
      </c>
      <c r="B33" s="16">
        <f>$B$7*$F$33</f>
        <v>1.2000000000000002</v>
      </c>
      <c r="C33" s="15">
        <f>$C$7*$F$33</f>
        <v>0.72</v>
      </c>
      <c r="D33" s="56">
        <f>$D$7*$F$33</f>
        <v>0.48000000000000009</v>
      </c>
      <c r="E33" s="57" t="s">
        <v>93</v>
      </c>
      <c r="F33" s="35">
        <v>0.1</v>
      </c>
    </row>
    <row r="34" spans="1:6" ht="20.25" customHeight="1">
      <c r="A34" s="4" t="s">
        <v>14</v>
      </c>
      <c r="B34" s="17">
        <f>SUM(B30:B33)</f>
        <v>12</v>
      </c>
      <c r="C34" s="17">
        <f>SUM(C30:C33)</f>
        <v>7.1999999999999984</v>
      </c>
      <c r="D34" s="17">
        <f>SUM(D30:D33)</f>
        <v>4.8000000000000007</v>
      </c>
      <c r="E34" s="58">
        <f>SUM(B34:D34)</f>
        <v>24</v>
      </c>
      <c r="F34" s="18">
        <f>SUM(F30:F33)</f>
        <v>0.99999999999999989</v>
      </c>
    </row>
    <row r="35" spans="1:6" ht="20.25" customHeight="1">
      <c r="A35" s="194"/>
      <c r="B35" s="194"/>
      <c r="C35" s="194"/>
      <c r="D35" s="194"/>
      <c r="E35" s="194"/>
      <c r="F35" s="194"/>
    </row>
    <row r="36" spans="1:6" ht="20.25" customHeight="1">
      <c r="A36" s="196" t="s">
        <v>33</v>
      </c>
      <c r="B36" s="196"/>
      <c r="C36" s="196"/>
      <c r="D36" s="196"/>
      <c r="E36" s="196"/>
      <c r="F36" s="196"/>
    </row>
    <row r="37" spans="1:6" ht="20.25" customHeight="1">
      <c r="A37" s="4" t="s">
        <v>15</v>
      </c>
      <c r="B37" s="16" t="s">
        <v>0</v>
      </c>
      <c r="C37" s="15" t="s">
        <v>1</v>
      </c>
      <c r="D37" s="56" t="s">
        <v>2</v>
      </c>
      <c r="E37" s="197"/>
      <c r="F37" s="197"/>
    </row>
    <row r="38" spans="1:6" ht="20.25" customHeight="1">
      <c r="A38" s="4" t="s">
        <v>5</v>
      </c>
      <c r="B38" s="16">
        <f>$B$7*$F$38</f>
        <v>4.5600000000000005</v>
      </c>
      <c r="C38" s="15">
        <f>$C$7*$F$38</f>
        <v>2.7359999999999998</v>
      </c>
      <c r="D38" s="56">
        <f>$D$7*$F$38</f>
        <v>1.8240000000000003</v>
      </c>
      <c r="E38" s="57" t="s">
        <v>93</v>
      </c>
      <c r="F38" s="35">
        <v>0.38</v>
      </c>
    </row>
    <row r="39" spans="1:6" ht="20.25" customHeight="1">
      <c r="A39" s="4" t="s">
        <v>6</v>
      </c>
      <c r="B39" s="16">
        <f>$B$7*$F$39</f>
        <v>3.3600000000000003</v>
      </c>
      <c r="C39" s="15">
        <f>$C$7*$F$39</f>
        <v>2.016</v>
      </c>
      <c r="D39" s="56">
        <f>$D$7*$F$39</f>
        <v>1.3440000000000003</v>
      </c>
      <c r="E39" s="57" t="s">
        <v>93</v>
      </c>
      <c r="F39" s="35">
        <v>0.28000000000000003</v>
      </c>
    </row>
    <row r="40" spans="1:6" ht="20.25" customHeight="1">
      <c r="A40" s="4" t="s">
        <v>7</v>
      </c>
      <c r="B40" s="16">
        <f>$B$7*$F$40</f>
        <v>2.16</v>
      </c>
      <c r="C40" s="15">
        <f>$C$7*$F$40</f>
        <v>1.2959999999999998</v>
      </c>
      <c r="D40" s="56">
        <f>$D$7*$F$40</f>
        <v>0.8640000000000001</v>
      </c>
      <c r="E40" s="57" t="s">
        <v>93</v>
      </c>
      <c r="F40" s="35">
        <v>0.18</v>
      </c>
    </row>
    <row r="41" spans="1:6" ht="20.25" customHeight="1">
      <c r="A41" s="4" t="s">
        <v>8</v>
      </c>
      <c r="B41" s="16">
        <f>$B$7*$F$41</f>
        <v>1.2000000000000002</v>
      </c>
      <c r="C41" s="15">
        <f>$C$7*$F$41</f>
        <v>0.72</v>
      </c>
      <c r="D41" s="56">
        <f>$D$7*$F$41</f>
        <v>0.48000000000000009</v>
      </c>
      <c r="E41" s="57" t="s">
        <v>93</v>
      </c>
      <c r="F41" s="35">
        <v>0.1</v>
      </c>
    </row>
    <row r="42" spans="1:6" ht="20.25" customHeight="1">
      <c r="A42" s="4" t="s">
        <v>9</v>
      </c>
      <c r="B42" s="16">
        <f>$B$7*$F$42</f>
        <v>0.72</v>
      </c>
      <c r="C42" s="15">
        <f>$C$7*$F$42</f>
        <v>0.43199999999999994</v>
      </c>
      <c r="D42" s="56">
        <f>$D$7*$F$42</f>
        <v>0.28800000000000003</v>
      </c>
      <c r="E42" s="57" t="s">
        <v>93</v>
      </c>
      <c r="F42" s="35">
        <v>0.06</v>
      </c>
    </row>
    <row r="43" spans="1:6" ht="20.25" customHeight="1">
      <c r="A43" s="4" t="s">
        <v>14</v>
      </c>
      <c r="B43" s="17">
        <f>SUM(B38:B42)</f>
        <v>12.000000000000002</v>
      </c>
      <c r="C43" s="17">
        <f>SUM(C38:C42)</f>
        <v>7.1999999999999993</v>
      </c>
      <c r="D43" s="17">
        <f>SUM(D38:D42)</f>
        <v>4.8000000000000016</v>
      </c>
      <c r="E43" s="58">
        <f t="shared" ref="E43" si="1">SUM(B43:D43)</f>
        <v>24.000000000000004</v>
      </c>
      <c r="F43" s="18">
        <f>SUM(F38:F42)</f>
        <v>1</v>
      </c>
    </row>
    <row r="44" spans="1:6" ht="20.25" customHeight="1">
      <c r="A44" s="194"/>
      <c r="B44" s="194"/>
      <c r="C44" s="194"/>
      <c r="D44" s="194"/>
      <c r="E44" s="194"/>
      <c r="F44" s="194"/>
    </row>
    <row r="45" spans="1:6" ht="20.25" customHeight="1">
      <c r="A45" s="196" t="s">
        <v>32</v>
      </c>
      <c r="B45" s="196"/>
      <c r="C45" s="196"/>
      <c r="D45" s="196"/>
      <c r="E45" s="196"/>
      <c r="F45" s="196"/>
    </row>
    <row r="46" spans="1:6" ht="20.25" customHeight="1">
      <c r="A46" s="4" t="s">
        <v>15</v>
      </c>
      <c r="B46" s="16" t="s">
        <v>0</v>
      </c>
      <c r="C46" s="15" t="s">
        <v>1</v>
      </c>
      <c r="D46" s="56" t="s">
        <v>2</v>
      </c>
      <c r="E46" s="197"/>
      <c r="F46" s="197"/>
    </row>
    <row r="47" spans="1:6" ht="20.25" customHeight="1">
      <c r="A47" s="4" t="s">
        <v>5</v>
      </c>
      <c r="B47" s="16">
        <f>$B$7*$F$47</f>
        <v>4.32</v>
      </c>
      <c r="C47" s="15">
        <f>$C$7*$F$47</f>
        <v>2.5919999999999996</v>
      </c>
      <c r="D47" s="56">
        <f>$D$7*$F$47</f>
        <v>1.7280000000000002</v>
      </c>
      <c r="E47" s="57" t="s">
        <v>93</v>
      </c>
      <c r="F47" s="35">
        <v>0.36</v>
      </c>
    </row>
    <row r="48" spans="1:6" ht="20.25" customHeight="1">
      <c r="A48" s="4" t="s">
        <v>6</v>
      </c>
      <c r="B48" s="16">
        <f>$B$7*$F$48</f>
        <v>3.12</v>
      </c>
      <c r="C48" s="15">
        <f>$C$7*$F$48</f>
        <v>1.8719999999999999</v>
      </c>
      <c r="D48" s="56">
        <f>$D$7*$F$48</f>
        <v>1.2480000000000002</v>
      </c>
      <c r="E48" s="57" t="s">
        <v>93</v>
      </c>
      <c r="F48" s="35">
        <v>0.26</v>
      </c>
    </row>
    <row r="49" spans="1:6" ht="20.25" customHeight="1">
      <c r="A49" s="4" t="s">
        <v>7</v>
      </c>
      <c r="B49" s="16">
        <f>$B$7*$F$49</f>
        <v>1.92</v>
      </c>
      <c r="C49" s="15">
        <f>$C$7*$F$49</f>
        <v>1.1519999999999999</v>
      </c>
      <c r="D49" s="56">
        <f>$D$7*$F$49</f>
        <v>0.76800000000000013</v>
      </c>
      <c r="E49" s="57" t="s">
        <v>93</v>
      </c>
      <c r="F49" s="35">
        <v>0.16</v>
      </c>
    </row>
    <row r="50" spans="1:6" ht="20.25" customHeight="1">
      <c r="A50" s="4" t="s">
        <v>8</v>
      </c>
      <c r="B50" s="16">
        <f>$B$7*$F$50</f>
        <v>1.2000000000000002</v>
      </c>
      <c r="C50" s="15">
        <f>$C$7*$F$50</f>
        <v>0.72</v>
      </c>
      <c r="D50" s="56">
        <f>$D$7*$F$50</f>
        <v>0.48000000000000009</v>
      </c>
      <c r="E50" s="57" t="s">
        <v>93</v>
      </c>
      <c r="F50" s="35">
        <v>0.1</v>
      </c>
    </row>
    <row r="51" spans="1:6" ht="20.25" customHeight="1">
      <c r="A51" s="4" t="s">
        <v>9</v>
      </c>
      <c r="B51" s="16">
        <f>$B$7*$F$51</f>
        <v>0.84000000000000008</v>
      </c>
      <c r="C51" s="15">
        <f>$C$7*$F$51</f>
        <v>0.504</v>
      </c>
      <c r="D51" s="56">
        <f>$D$7*$F$51</f>
        <v>0.33600000000000008</v>
      </c>
      <c r="E51" s="57" t="s">
        <v>93</v>
      </c>
      <c r="F51" s="35">
        <v>7.0000000000000007E-2</v>
      </c>
    </row>
    <row r="52" spans="1:6" ht="20.25" customHeight="1">
      <c r="A52" s="4" t="s">
        <v>10</v>
      </c>
      <c r="B52" s="16">
        <f>$B$7*$F$52</f>
        <v>0.60000000000000009</v>
      </c>
      <c r="C52" s="15">
        <f>$C$7*$F$52</f>
        <v>0.36</v>
      </c>
      <c r="D52" s="56">
        <f>$D$7*$F$52</f>
        <v>0.24000000000000005</v>
      </c>
      <c r="E52" s="57" t="s">
        <v>93</v>
      </c>
      <c r="F52" s="35">
        <v>0.05</v>
      </c>
    </row>
    <row r="53" spans="1:6" ht="20.25" customHeight="1">
      <c r="A53" s="4" t="s">
        <v>14</v>
      </c>
      <c r="B53" s="17">
        <f>SUM(B47:B52)</f>
        <v>11.999999999999998</v>
      </c>
      <c r="C53" s="17">
        <f>SUM(C47:C52)</f>
        <v>7.2</v>
      </c>
      <c r="D53" s="17">
        <f>SUM(D47:D52)</f>
        <v>4.8000000000000016</v>
      </c>
      <c r="E53" s="58">
        <f t="shared" ref="E53" si="2">SUM(B53:D53)</f>
        <v>24</v>
      </c>
      <c r="F53" s="18">
        <f>SUM(F47:F52)</f>
        <v>1</v>
      </c>
    </row>
    <row r="54" spans="1:6" ht="20.25" customHeight="1">
      <c r="A54" s="194"/>
      <c r="B54" s="194"/>
      <c r="C54" s="194"/>
      <c r="D54" s="194"/>
      <c r="E54" s="194"/>
      <c r="F54" s="194"/>
    </row>
    <row r="55" spans="1:6" ht="20.25" customHeight="1">
      <c r="A55" s="196" t="s">
        <v>31</v>
      </c>
      <c r="B55" s="196"/>
      <c r="C55" s="196"/>
      <c r="D55" s="196"/>
      <c r="E55" s="196"/>
      <c r="F55" s="196"/>
    </row>
    <row r="56" spans="1:6" ht="20.25" customHeight="1">
      <c r="A56" s="4" t="s">
        <v>15</v>
      </c>
      <c r="B56" s="16" t="s">
        <v>0</v>
      </c>
      <c r="C56" s="15" t="s">
        <v>1</v>
      </c>
      <c r="D56" s="56" t="s">
        <v>2</v>
      </c>
      <c r="E56" s="195"/>
      <c r="F56" s="195"/>
    </row>
    <row r="57" spans="1:6" ht="20.25" customHeight="1">
      <c r="A57" s="4" t="s">
        <v>5</v>
      </c>
      <c r="B57" s="16">
        <f>$B$7*$F$57</f>
        <v>3.12</v>
      </c>
      <c r="C57" s="15">
        <f>$C$7*$F$57</f>
        <v>1.8719999999999999</v>
      </c>
      <c r="D57" s="56">
        <f>$D$7*$F$57</f>
        <v>1.2480000000000002</v>
      </c>
      <c r="E57" s="57" t="s">
        <v>93</v>
      </c>
      <c r="F57" s="35">
        <v>0.26</v>
      </c>
    </row>
    <row r="58" spans="1:6" ht="20.25" customHeight="1">
      <c r="A58" s="4" t="s">
        <v>6</v>
      </c>
      <c r="B58" s="16">
        <f>$B$7*$F$58</f>
        <v>2.4000000000000004</v>
      </c>
      <c r="C58" s="15">
        <f>$C$7*$F$58</f>
        <v>1.44</v>
      </c>
      <c r="D58" s="56">
        <f>$D$7*$F$58</f>
        <v>0.96000000000000019</v>
      </c>
      <c r="E58" s="57" t="s">
        <v>93</v>
      </c>
      <c r="F58" s="35">
        <v>0.2</v>
      </c>
    </row>
    <row r="59" spans="1:6" ht="20.25" customHeight="1">
      <c r="A59" s="4" t="s">
        <v>7</v>
      </c>
      <c r="B59" s="16">
        <f>$B$7*$F$59</f>
        <v>1.7999999999999998</v>
      </c>
      <c r="C59" s="15">
        <f>$C$7*$F$59</f>
        <v>1.0799999999999998</v>
      </c>
      <c r="D59" s="56">
        <f>$D$7*$F$59</f>
        <v>0.72000000000000008</v>
      </c>
      <c r="E59" s="57" t="s">
        <v>93</v>
      </c>
      <c r="F59" s="35">
        <v>0.15</v>
      </c>
    </row>
    <row r="60" spans="1:6" ht="20.25" customHeight="1">
      <c r="A60" s="4" t="s">
        <v>8</v>
      </c>
      <c r="B60" s="16">
        <f>$B$7*$F$60</f>
        <v>1.44</v>
      </c>
      <c r="C60" s="15">
        <f>$C$7*$F$60</f>
        <v>0.86399999999999988</v>
      </c>
      <c r="D60" s="56">
        <f>$D$7*$F$60</f>
        <v>0.57600000000000007</v>
      </c>
      <c r="E60" s="57" t="s">
        <v>93</v>
      </c>
      <c r="F60" s="35">
        <v>0.12</v>
      </c>
    </row>
    <row r="61" spans="1:6" ht="20.25" customHeight="1">
      <c r="A61" s="4" t="s">
        <v>9</v>
      </c>
      <c r="B61" s="16">
        <f>$B$7*$F$61</f>
        <v>1.2000000000000002</v>
      </c>
      <c r="C61" s="15">
        <f>$C$7*$F$61</f>
        <v>0.72</v>
      </c>
      <c r="D61" s="56">
        <f>$D$7*$F$61</f>
        <v>0.48000000000000009</v>
      </c>
      <c r="E61" s="57" t="s">
        <v>93</v>
      </c>
      <c r="F61" s="35">
        <v>0.1</v>
      </c>
    </row>
    <row r="62" spans="1:6" ht="20.25" customHeight="1">
      <c r="A62" s="4" t="s">
        <v>10</v>
      </c>
      <c r="B62" s="16">
        <f>$B$7*$F$62</f>
        <v>1.08</v>
      </c>
      <c r="C62" s="15">
        <f>$C$7*$F$62</f>
        <v>0.64799999999999991</v>
      </c>
      <c r="D62" s="56">
        <f>$D$7*$F$62</f>
        <v>0.43200000000000005</v>
      </c>
      <c r="E62" s="57" t="s">
        <v>93</v>
      </c>
      <c r="F62" s="35">
        <v>0.09</v>
      </c>
    </row>
    <row r="63" spans="1:6" ht="20.25" customHeight="1">
      <c r="A63" s="4" t="s">
        <v>13</v>
      </c>
      <c r="B63" s="16">
        <f>$B$7*$F$63</f>
        <v>0.96</v>
      </c>
      <c r="C63" s="15">
        <f>$C$7*$F$63</f>
        <v>0.57599999999999996</v>
      </c>
      <c r="D63" s="56">
        <f>$D$7*$F$63</f>
        <v>0.38400000000000006</v>
      </c>
      <c r="E63" s="57" t="s">
        <v>93</v>
      </c>
      <c r="F63" s="35">
        <v>0.08</v>
      </c>
    </row>
    <row r="64" spans="1:6" ht="20.25" customHeight="1">
      <c r="A64" s="4" t="s">
        <v>14</v>
      </c>
      <c r="B64" s="17">
        <f>SUM(B57:B63)</f>
        <v>12</v>
      </c>
      <c r="C64" s="17">
        <f>SUM(C57:C63)</f>
        <v>7.1999999999999984</v>
      </c>
      <c r="D64" s="17">
        <f>SUM(D57:D63)</f>
        <v>4.8000000000000007</v>
      </c>
      <c r="E64" s="58">
        <f t="shared" ref="E64" si="3">SUM(B64:D64)</f>
        <v>24</v>
      </c>
      <c r="F64" s="18">
        <f>SUM(F57:F63)</f>
        <v>0.99999999999999989</v>
      </c>
    </row>
    <row r="65" spans="1:11" ht="20.25" customHeight="1">
      <c r="A65" s="194"/>
      <c r="B65" s="194"/>
      <c r="C65" s="194"/>
      <c r="D65" s="194"/>
      <c r="E65" s="194"/>
      <c r="F65" s="194"/>
    </row>
    <row r="66" spans="1:11" ht="20.25" customHeight="1">
      <c r="A66" s="196" t="s">
        <v>16</v>
      </c>
      <c r="B66" s="196"/>
      <c r="C66" s="196"/>
      <c r="D66" s="196"/>
      <c r="E66" s="196"/>
      <c r="F66" s="196"/>
    </row>
    <row r="67" spans="1:11" ht="20.25" customHeight="1">
      <c r="A67" s="4" t="s">
        <v>15</v>
      </c>
      <c r="B67" s="16" t="s">
        <v>0</v>
      </c>
      <c r="C67" s="15" t="s">
        <v>1</v>
      </c>
      <c r="D67" s="56" t="s">
        <v>2</v>
      </c>
      <c r="E67" s="195"/>
      <c r="F67" s="195"/>
    </row>
    <row r="68" spans="1:11" ht="20.25" customHeight="1">
      <c r="A68" s="4" t="s">
        <v>5</v>
      </c>
      <c r="B68" s="16">
        <f>$B$7*0.24</f>
        <v>2.88</v>
      </c>
      <c r="C68" s="15">
        <f>$C$7*0.24</f>
        <v>1.7279999999999998</v>
      </c>
      <c r="D68" s="56">
        <f>$D$7*0.24</f>
        <v>1.1520000000000001</v>
      </c>
      <c r="E68" s="57" t="s">
        <v>93</v>
      </c>
      <c r="F68" s="35">
        <v>0.24</v>
      </c>
    </row>
    <row r="69" spans="1:11" ht="20.25" customHeight="1">
      <c r="A69" s="4" t="s">
        <v>6</v>
      </c>
      <c r="B69" s="16">
        <f>$B$7*0.18</f>
        <v>2.16</v>
      </c>
      <c r="C69" s="15">
        <f>$C$7*0.18</f>
        <v>1.2959999999999998</v>
      </c>
      <c r="D69" s="56">
        <f>$D$7*0.18</f>
        <v>0.8640000000000001</v>
      </c>
      <c r="E69" s="57" t="s">
        <v>93</v>
      </c>
      <c r="F69" s="35">
        <v>0.18</v>
      </c>
    </row>
    <row r="70" spans="1:11" ht="20.25" customHeight="1">
      <c r="A70" s="4" t="s">
        <v>7</v>
      </c>
      <c r="B70" s="16">
        <f>$B$7*0.15</f>
        <v>1.7999999999999998</v>
      </c>
      <c r="C70" s="15">
        <f>$C$7*0.15</f>
        <v>1.0799999999999998</v>
      </c>
      <c r="D70" s="56">
        <f>$D$7*0.15</f>
        <v>0.72000000000000008</v>
      </c>
      <c r="E70" s="57" t="s">
        <v>93</v>
      </c>
      <c r="F70" s="35">
        <v>0.15</v>
      </c>
    </row>
    <row r="71" spans="1:11" ht="20.25" customHeight="1">
      <c r="A71" s="4" t="s">
        <v>8</v>
      </c>
      <c r="B71" s="16">
        <f>$B$7*0.12</f>
        <v>1.44</v>
      </c>
      <c r="C71" s="15">
        <f>$C$7*0.12</f>
        <v>0.86399999999999988</v>
      </c>
      <c r="D71" s="56">
        <f>$D$7*0.12</f>
        <v>0.57600000000000007</v>
      </c>
      <c r="E71" s="57" t="s">
        <v>93</v>
      </c>
      <c r="F71" s="35">
        <v>0.12</v>
      </c>
    </row>
    <row r="72" spans="1:11" ht="20.25" customHeight="1">
      <c r="A72" s="4" t="s">
        <v>9</v>
      </c>
      <c r="B72" s="16">
        <f>$B$7*0.1</f>
        <v>1.2000000000000002</v>
      </c>
      <c r="C72" s="15">
        <f>$C$7*0.1</f>
        <v>0.72</v>
      </c>
      <c r="D72" s="56">
        <f>$D$7*0.1</f>
        <v>0.48000000000000009</v>
      </c>
      <c r="E72" s="57" t="s">
        <v>93</v>
      </c>
      <c r="F72" s="35">
        <v>0.1</v>
      </c>
    </row>
    <row r="73" spans="1:11" ht="20.25" customHeight="1">
      <c r="A73" s="4" t="s">
        <v>10</v>
      </c>
      <c r="B73" s="16">
        <f>$B$7*0.08</f>
        <v>0.96</v>
      </c>
      <c r="C73" s="15">
        <f>$C$7*0.08</f>
        <v>0.57599999999999996</v>
      </c>
      <c r="D73" s="56">
        <f>$D$7*0.08</f>
        <v>0.38400000000000006</v>
      </c>
      <c r="E73" s="57" t="s">
        <v>93</v>
      </c>
      <c r="F73" s="35">
        <v>0.08</v>
      </c>
    </row>
    <row r="74" spans="1:11" ht="20.25" customHeight="1">
      <c r="A74" s="4" t="s">
        <v>13</v>
      </c>
      <c r="B74" s="16">
        <f>$B$7*0.07</f>
        <v>0.84000000000000008</v>
      </c>
      <c r="C74" s="15">
        <f>$C$7*0.07</f>
        <v>0.504</v>
      </c>
      <c r="D74" s="56">
        <f>$D$7*0.07</f>
        <v>0.33600000000000008</v>
      </c>
      <c r="E74" s="57" t="s">
        <v>93</v>
      </c>
      <c r="F74" s="35">
        <v>7.0000000000000007E-2</v>
      </c>
    </row>
    <row r="75" spans="1:11" ht="20.25" customHeight="1">
      <c r="A75" s="4" t="s">
        <v>12</v>
      </c>
      <c r="B75" s="16">
        <f>$B$7*0.06</f>
        <v>0.72</v>
      </c>
      <c r="C75" s="15">
        <f>$C$7*0.06</f>
        <v>0.43199999999999994</v>
      </c>
      <c r="D75" s="56">
        <f>$D$7*0.06</f>
        <v>0.28800000000000003</v>
      </c>
      <c r="E75" s="57" t="s">
        <v>93</v>
      </c>
      <c r="F75" s="35">
        <v>0.06</v>
      </c>
    </row>
    <row r="76" spans="1:11" ht="20.25" customHeight="1">
      <c r="A76" s="4" t="s">
        <v>14</v>
      </c>
      <c r="B76" s="21">
        <f>SUM(B68:B75)</f>
        <v>12.000000000000002</v>
      </c>
      <c r="C76" s="21">
        <f>SUM(C68:C75)</f>
        <v>7.1999999999999993</v>
      </c>
      <c r="D76" s="21">
        <f>SUM(D68:D75)</f>
        <v>4.8000000000000007</v>
      </c>
      <c r="E76" s="59">
        <f t="shared" ref="E76" si="4">SUM(B76:D76)</f>
        <v>24.000000000000004</v>
      </c>
      <c r="F76" s="18">
        <f>SUM(F68:F75)</f>
        <v>1</v>
      </c>
    </row>
    <row r="77" spans="1:11" ht="20.25" customHeight="1">
      <c r="A77" s="194"/>
      <c r="B77" s="194"/>
      <c r="C77" s="194"/>
      <c r="D77" s="194"/>
      <c r="E77" s="194"/>
      <c r="F77" s="194"/>
    </row>
    <row r="78" spans="1:11" ht="20.25" customHeight="1">
      <c r="K78" s="51"/>
    </row>
    <row r="79" spans="1:11" ht="20.25" customHeight="1">
      <c r="K79" s="51"/>
    </row>
    <row r="82" spans="1:10" s="51" customFormat="1" ht="20.25" customHeight="1">
      <c r="A82" s="60"/>
      <c r="B82" s="63"/>
      <c r="C82" s="63"/>
      <c r="D82" s="63"/>
      <c r="E82" s="64"/>
      <c r="F82" s="65"/>
      <c r="G82" s="66"/>
      <c r="H82" s="66"/>
      <c r="I82" s="66"/>
      <c r="J82" s="66"/>
    </row>
    <row r="83" spans="1:10" ht="20.25" customHeight="1">
      <c r="H83" s="51"/>
      <c r="I83" s="51"/>
      <c r="J83" s="51"/>
    </row>
    <row r="84" spans="1:10" ht="20.25" customHeight="1">
      <c r="H84" s="51"/>
      <c r="I84" s="51"/>
      <c r="J84" s="51"/>
    </row>
    <row r="85" spans="1:10" ht="20.25" customHeight="1">
      <c r="H85" s="51"/>
      <c r="I85" s="51"/>
      <c r="J85" s="51"/>
    </row>
    <row r="86" spans="1:10" ht="20.25" customHeight="1">
      <c r="H86" s="51"/>
      <c r="I86" s="51"/>
      <c r="J86" s="51"/>
    </row>
    <row r="87" spans="1:10" ht="20.25" customHeight="1">
      <c r="H87" s="51"/>
      <c r="I87" s="51"/>
      <c r="J87" s="51"/>
    </row>
    <row r="88" spans="1:10" ht="20.25" customHeight="1">
      <c r="H88" s="51"/>
      <c r="I88" s="51"/>
      <c r="J88" s="51"/>
    </row>
    <row r="89" spans="1:10" ht="20.25" customHeight="1">
      <c r="H89" s="51"/>
      <c r="I89" s="51"/>
      <c r="J89" s="51"/>
    </row>
    <row r="90" spans="1:10" ht="20.25" customHeight="1">
      <c r="H90" s="51"/>
      <c r="I90" s="51"/>
      <c r="J90" s="51"/>
    </row>
    <row r="91" spans="1:10" ht="20.25" customHeight="1">
      <c r="H91" s="51"/>
      <c r="I91" s="51"/>
      <c r="J91" s="51"/>
    </row>
    <row r="92" spans="1:10" ht="20.25" customHeight="1">
      <c r="H92" s="51"/>
      <c r="I92" s="51"/>
      <c r="J92" s="51"/>
    </row>
  </sheetData>
  <mergeCells count="29">
    <mergeCell ref="A21:F21"/>
    <mergeCell ref="A27:F27"/>
    <mergeCell ref="A66:F66"/>
    <mergeCell ref="A45:F45"/>
    <mergeCell ref="A55:F55"/>
    <mergeCell ref="A28:F28"/>
    <mergeCell ref="A36:F36"/>
    <mergeCell ref="E22:F22"/>
    <mergeCell ref="E56:F56"/>
    <mergeCell ref="E46:F46"/>
    <mergeCell ref="E37:F37"/>
    <mergeCell ref="E29:F29"/>
    <mergeCell ref="A35:F35"/>
    <mergeCell ref="A1:F1"/>
    <mergeCell ref="A4:F4"/>
    <mergeCell ref="A9:F9"/>
    <mergeCell ref="A10:F10"/>
    <mergeCell ref="F6:F8"/>
    <mergeCell ref="E6:E7"/>
    <mergeCell ref="A14:F14"/>
    <mergeCell ref="A20:F20"/>
    <mergeCell ref="A15:F15"/>
    <mergeCell ref="E16:F16"/>
    <mergeCell ref="E11:F11"/>
    <mergeCell ref="A77:F77"/>
    <mergeCell ref="A44:F44"/>
    <mergeCell ref="A54:F54"/>
    <mergeCell ref="A65:F65"/>
    <mergeCell ref="E67:F67"/>
  </mergeCells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I173"/>
  <sheetViews>
    <sheetView zoomScale="80" zoomScaleNormal="80" workbookViewId="0">
      <selection sqref="A1:G1"/>
    </sheetView>
  </sheetViews>
  <sheetFormatPr baseColWidth="10" defaultColWidth="9.1640625" defaultRowHeight="20.25" customHeight="1"/>
  <cols>
    <col min="1" max="1" width="16.83203125" style="13" customWidth="1"/>
    <col min="2" max="2" width="13.1640625" style="13" customWidth="1"/>
    <col min="3" max="3" width="15.83203125" style="13" bestFit="1" customWidth="1"/>
    <col min="4" max="4" width="17.5" style="13" bestFit="1" customWidth="1"/>
    <col min="5" max="5" width="12.83203125" style="13" bestFit="1" customWidth="1"/>
    <col min="6" max="6" width="20.5" style="13" bestFit="1" customWidth="1"/>
    <col min="7" max="7" width="8.83203125" style="62" bestFit="1" customWidth="1"/>
    <col min="8" max="8" width="25.1640625" style="22" bestFit="1" customWidth="1"/>
    <col min="9" max="16384" width="9.1640625" style="22"/>
  </cols>
  <sheetData>
    <row r="1" spans="1:7" ht="20.25" customHeight="1">
      <c r="A1" s="213" t="s">
        <v>44</v>
      </c>
      <c r="B1" s="214"/>
      <c r="C1" s="214"/>
      <c r="D1" s="214"/>
      <c r="E1" s="214"/>
      <c r="F1" s="214"/>
      <c r="G1" s="215"/>
    </row>
    <row r="2" spans="1:7" ht="20.25" customHeight="1">
      <c r="A2" s="4" t="s">
        <v>26</v>
      </c>
      <c r="B2" s="4" t="s">
        <v>25</v>
      </c>
      <c r="C2" s="5" t="s">
        <v>23</v>
      </c>
      <c r="D2" s="5" t="s">
        <v>29</v>
      </c>
      <c r="E2" s="4" t="s">
        <v>24</v>
      </c>
      <c r="F2" s="4" t="s">
        <v>28</v>
      </c>
      <c r="G2" s="6"/>
    </row>
    <row r="3" spans="1:7" ht="20.25" customHeight="1">
      <c r="A3" s="7">
        <v>40</v>
      </c>
      <c r="B3" s="8">
        <v>200</v>
      </c>
      <c r="C3" s="9">
        <v>0.8</v>
      </c>
      <c r="D3" s="54">
        <f>$A$3*$C$3*$B$3</f>
        <v>6400</v>
      </c>
      <c r="E3" s="10">
        <v>1100</v>
      </c>
      <c r="F3" s="68">
        <f>($A$3*$C$3)*$B$3+$E$3</f>
        <v>7500</v>
      </c>
      <c r="G3" s="6"/>
    </row>
    <row r="4" spans="1:7" ht="20.25" customHeight="1">
      <c r="A4" s="210"/>
      <c r="B4" s="211"/>
      <c r="C4" s="211"/>
      <c r="D4" s="211"/>
      <c r="E4" s="211"/>
      <c r="F4" s="211"/>
      <c r="G4" s="212"/>
    </row>
    <row r="5" spans="1:7" ht="20.25" customHeight="1">
      <c r="A5" s="4" t="s">
        <v>91</v>
      </c>
      <c r="B5" s="35">
        <v>0.35</v>
      </c>
      <c r="C5" s="35">
        <v>0.3</v>
      </c>
      <c r="D5" s="35">
        <v>0.2</v>
      </c>
      <c r="E5" s="35">
        <v>0.15</v>
      </c>
      <c r="F5" s="4" t="s">
        <v>95</v>
      </c>
      <c r="G5" s="6">
        <f>SUM(B5:E5)</f>
        <v>0.99999999999999989</v>
      </c>
    </row>
    <row r="6" spans="1:7" ht="20.25" customHeight="1">
      <c r="A6" s="24"/>
      <c r="B6" s="14" t="s">
        <v>0</v>
      </c>
      <c r="C6" s="25" t="s">
        <v>1</v>
      </c>
      <c r="D6" s="55" t="s">
        <v>2</v>
      </c>
      <c r="E6" s="69" t="s">
        <v>3</v>
      </c>
      <c r="F6" s="216"/>
      <c r="G6" s="218"/>
    </row>
    <row r="7" spans="1:7" ht="20.25" customHeight="1">
      <c r="A7" s="4"/>
      <c r="B7" s="16">
        <f>(($A$3*$B$3*$C$3*0.35)+($E$3/4))</f>
        <v>2515</v>
      </c>
      <c r="C7" s="15">
        <f>(($A$3*$B$3*$C$3*0.3)+($E$3/4))</f>
        <v>2195</v>
      </c>
      <c r="D7" s="56">
        <f>(($A$3*$B$3*$C$3*0.2)+($E$3/4))</f>
        <v>1555</v>
      </c>
      <c r="E7" s="70">
        <f>(($A$3*$B$3*$C$3*0.15)+($E$3/4))</f>
        <v>1235</v>
      </c>
      <c r="F7" s="217"/>
      <c r="G7" s="219"/>
    </row>
    <row r="8" spans="1:7" s="3" customFormat="1" ht="20.25" customHeight="1">
      <c r="A8" s="26" t="s">
        <v>14</v>
      </c>
      <c r="B8" s="50">
        <f>SUM(B7)</f>
        <v>2515</v>
      </c>
      <c r="C8" s="50">
        <f t="shared" ref="C8:E8" si="0">SUM(C7)</f>
        <v>2195</v>
      </c>
      <c r="D8" s="50">
        <f t="shared" si="0"/>
        <v>1555</v>
      </c>
      <c r="E8" s="50">
        <f t="shared" si="0"/>
        <v>1235</v>
      </c>
      <c r="F8" s="17">
        <f>SUM(B8:E8)</f>
        <v>7500</v>
      </c>
      <c r="G8" s="220"/>
    </row>
    <row r="9" spans="1:7" ht="20.25" customHeight="1">
      <c r="A9" s="198"/>
      <c r="B9" s="199"/>
      <c r="C9" s="199"/>
      <c r="D9" s="199"/>
      <c r="E9" s="199"/>
      <c r="F9" s="199"/>
      <c r="G9" s="200"/>
    </row>
    <row r="10" spans="1:7" ht="20.25" customHeight="1">
      <c r="A10" s="203" t="s">
        <v>47</v>
      </c>
      <c r="B10" s="204"/>
      <c r="C10" s="204"/>
      <c r="D10" s="204"/>
      <c r="E10" s="204"/>
      <c r="F10" s="204"/>
      <c r="G10" s="205"/>
    </row>
    <row r="11" spans="1:7" ht="20.25" customHeight="1">
      <c r="A11" s="4" t="s">
        <v>15</v>
      </c>
      <c r="B11" s="14" t="s">
        <v>0</v>
      </c>
      <c r="C11" s="25" t="s">
        <v>1</v>
      </c>
      <c r="D11" s="55" t="s">
        <v>2</v>
      </c>
      <c r="E11" s="69" t="s">
        <v>3</v>
      </c>
      <c r="F11" s="201"/>
      <c r="G11" s="202"/>
    </row>
    <row r="12" spans="1:7" ht="20.25" customHeight="1">
      <c r="A12" s="4" t="s">
        <v>5</v>
      </c>
      <c r="B12" s="16">
        <f>$B$7*$G$12</f>
        <v>2515</v>
      </c>
      <c r="C12" s="15">
        <f>$C$7*$G$12</f>
        <v>2195</v>
      </c>
      <c r="D12" s="56">
        <f>$D$7*$G$12</f>
        <v>1555</v>
      </c>
      <c r="E12" s="70">
        <f>$E$7*$G$12</f>
        <v>1235</v>
      </c>
      <c r="F12" s="39" t="s">
        <v>93</v>
      </c>
      <c r="G12" s="35">
        <v>1</v>
      </c>
    </row>
    <row r="13" spans="1:7" ht="20.25" customHeight="1">
      <c r="A13" s="4" t="s">
        <v>14</v>
      </c>
      <c r="B13" s="17">
        <f>SUM(B12:B12)</f>
        <v>2515</v>
      </c>
      <c r="C13" s="17">
        <f>SUM(C12:C12)</f>
        <v>2195</v>
      </c>
      <c r="D13" s="17">
        <f>SUM(D12:D12)</f>
        <v>1555</v>
      </c>
      <c r="E13" s="17">
        <f>SUM(E12:E12)</f>
        <v>1235</v>
      </c>
      <c r="F13" s="17">
        <f>SUM(B13:E13)</f>
        <v>7500</v>
      </c>
      <c r="G13" s="18">
        <f>SUM(G12)</f>
        <v>1</v>
      </c>
    </row>
    <row r="14" spans="1:7" ht="20.25" customHeight="1">
      <c r="A14" s="210"/>
      <c r="B14" s="211"/>
      <c r="C14" s="211"/>
      <c r="D14" s="211"/>
      <c r="E14" s="211"/>
      <c r="F14" s="211"/>
      <c r="G14" s="212"/>
    </row>
    <row r="15" spans="1:7" ht="20.25" customHeight="1">
      <c r="A15" s="203" t="s">
        <v>48</v>
      </c>
      <c r="B15" s="204"/>
      <c r="C15" s="204"/>
      <c r="D15" s="204"/>
      <c r="E15" s="204"/>
      <c r="F15" s="204"/>
      <c r="G15" s="205"/>
    </row>
    <row r="16" spans="1:7" ht="20.25" customHeight="1">
      <c r="A16" s="4" t="s">
        <v>15</v>
      </c>
      <c r="B16" s="14" t="s">
        <v>0</v>
      </c>
      <c r="C16" s="25" t="s">
        <v>1</v>
      </c>
      <c r="D16" s="55" t="s">
        <v>2</v>
      </c>
      <c r="E16" s="69" t="s">
        <v>3</v>
      </c>
      <c r="F16" s="201"/>
      <c r="G16" s="202"/>
    </row>
    <row r="17" spans="1:7" ht="20.25" customHeight="1">
      <c r="A17" s="4" t="s">
        <v>5</v>
      </c>
      <c r="B17" s="16">
        <f>$B$7*$G$17</f>
        <v>1509</v>
      </c>
      <c r="C17" s="15">
        <f>$C$7*$G$17</f>
        <v>1317</v>
      </c>
      <c r="D17" s="56">
        <f>$D$7*$G$17</f>
        <v>933</v>
      </c>
      <c r="E17" s="70">
        <f>$E$7*$G$17</f>
        <v>741</v>
      </c>
      <c r="F17" s="39" t="s">
        <v>93</v>
      </c>
      <c r="G17" s="35">
        <v>0.6</v>
      </c>
    </row>
    <row r="18" spans="1:7" ht="20.25" customHeight="1">
      <c r="A18" s="4" t="s">
        <v>6</v>
      </c>
      <c r="B18" s="16">
        <f>$B$7*$G$18</f>
        <v>1006</v>
      </c>
      <c r="C18" s="15">
        <f>$C$7*$G$18</f>
        <v>878</v>
      </c>
      <c r="D18" s="56">
        <f>$D$7*$G$18</f>
        <v>622</v>
      </c>
      <c r="E18" s="70">
        <f>$E$7*$G$18</f>
        <v>494</v>
      </c>
      <c r="F18" s="39" t="s">
        <v>93</v>
      </c>
      <c r="G18" s="35">
        <v>0.4</v>
      </c>
    </row>
    <row r="19" spans="1:7" ht="20.25" customHeight="1">
      <c r="A19" s="4" t="s">
        <v>14</v>
      </c>
      <c r="B19" s="20">
        <f>SUM(B17:B18)</f>
        <v>2515</v>
      </c>
      <c r="C19" s="20">
        <f>SUM(C17:C18)</f>
        <v>2195</v>
      </c>
      <c r="D19" s="20">
        <f>SUM(D17:D18)</f>
        <v>1555</v>
      </c>
      <c r="E19" s="20">
        <f>SUM(E17:E18)</f>
        <v>1235</v>
      </c>
      <c r="F19" s="17">
        <f>SUM(B19:E19)</f>
        <v>7500</v>
      </c>
      <c r="G19" s="18">
        <f>SUM(G17:G18)</f>
        <v>1</v>
      </c>
    </row>
    <row r="20" spans="1:7" ht="20.25" customHeight="1">
      <c r="A20" s="210"/>
      <c r="B20" s="211"/>
      <c r="C20" s="211"/>
      <c r="D20" s="211"/>
      <c r="E20" s="211"/>
      <c r="F20" s="211"/>
      <c r="G20" s="212"/>
    </row>
    <row r="21" spans="1:7" ht="20.25" customHeight="1">
      <c r="A21" s="203" t="s">
        <v>49</v>
      </c>
      <c r="B21" s="204"/>
      <c r="C21" s="204"/>
      <c r="D21" s="204"/>
      <c r="E21" s="204"/>
      <c r="F21" s="204"/>
      <c r="G21" s="205"/>
    </row>
    <row r="22" spans="1:7" ht="20.25" customHeight="1">
      <c r="A22" s="30" t="s">
        <v>15</v>
      </c>
      <c r="B22" s="16" t="s">
        <v>0</v>
      </c>
      <c r="C22" s="15" t="s">
        <v>1</v>
      </c>
      <c r="D22" s="56" t="s">
        <v>2</v>
      </c>
      <c r="E22" s="70" t="s">
        <v>3</v>
      </c>
      <c r="F22" s="201"/>
      <c r="G22" s="202"/>
    </row>
    <row r="23" spans="1:7" ht="20.25" customHeight="1">
      <c r="A23" s="30" t="s">
        <v>5</v>
      </c>
      <c r="B23" s="16">
        <f>$B$7*$G$23</f>
        <v>1257.5</v>
      </c>
      <c r="C23" s="15">
        <f>$C$7*$G$23</f>
        <v>1097.5</v>
      </c>
      <c r="D23" s="56">
        <f>$D$7*$G$23</f>
        <v>777.5</v>
      </c>
      <c r="E23" s="70">
        <f>$E$7*$G$23</f>
        <v>617.5</v>
      </c>
      <c r="F23" s="39" t="s">
        <v>93</v>
      </c>
      <c r="G23" s="35">
        <v>0.5</v>
      </c>
    </row>
    <row r="24" spans="1:7" ht="20.25" customHeight="1">
      <c r="A24" s="30" t="s">
        <v>6</v>
      </c>
      <c r="B24" s="16">
        <f>$B$7*$G$24</f>
        <v>754.5</v>
      </c>
      <c r="C24" s="15">
        <f>$C$7*$G$24</f>
        <v>658.5</v>
      </c>
      <c r="D24" s="56">
        <f>$D$7*$G$24</f>
        <v>466.5</v>
      </c>
      <c r="E24" s="70">
        <f>$E$7*$G$24</f>
        <v>370.5</v>
      </c>
      <c r="F24" s="39" t="s">
        <v>93</v>
      </c>
      <c r="G24" s="35">
        <v>0.3</v>
      </c>
    </row>
    <row r="25" spans="1:7" ht="20.25" customHeight="1">
      <c r="A25" s="30" t="s">
        <v>7</v>
      </c>
      <c r="B25" s="16">
        <f>$B$7*$G$25</f>
        <v>503</v>
      </c>
      <c r="C25" s="15">
        <f>$C$7*$G$25</f>
        <v>439</v>
      </c>
      <c r="D25" s="56">
        <f>$D$7*$G$25</f>
        <v>311</v>
      </c>
      <c r="E25" s="70">
        <f>$E$7*$G$25</f>
        <v>247</v>
      </c>
      <c r="F25" s="39" t="s">
        <v>93</v>
      </c>
      <c r="G25" s="35">
        <v>0.2</v>
      </c>
    </row>
    <row r="26" spans="1:7" ht="20.25" customHeight="1">
      <c r="A26" s="4" t="s">
        <v>14</v>
      </c>
      <c r="B26" s="17">
        <f>SUM(B23:B25)</f>
        <v>2515</v>
      </c>
      <c r="C26" s="17">
        <f>SUM(C23:C25)</f>
        <v>2195</v>
      </c>
      <c r="D26" s="17">
        <f>SUM(D23:D25)</f>
        <v>1555</v>
      </c>
      <c r="E26" s="17">
        <f>SUM(E23:E25)</f>
        <v>1235</v>
      </c>
      <c r="F26" s="17">
        <f>SUM(B26:E26)</f>
        <v>7500</v>
      </c>
      <c r="G26" s="18">
        <f>SUM(G23:G25)</f>
        <v>1</v>
      </c>
    </row>
    <row r="27" spans="1:7" ht="20.25" customHeight="1">
      <c r="A27" s="210"/>
      <c r="B27" s="211"/>
      <c r="C27" s="211"/>
      <c r="D27" s="211"/>
      <c r="E27" s="211"/>
      <c r="F27" s="211"/>
      <c r="G27" s="212"/>
    </row>
    <row r="28" spans="1:7" ht="20.25" customHeight="1">
      <c r="A28" s="203" t="s">
        <v>50</v>
      </c>
      <c r="B28" s="204"/>
      <c r="C28" s="204"/>
      <c r="D28" s="204"/>
      <c r="E28" s="204"/>
      <c r="F28" s="204"/>
      <c r="G28" s="205"/>
    </row>
    <row r="29" spans="1:7" ht="20.25" customHeight="1">
      <c r="A29" s="4" t="s">
        <v>15</v>
      </c>
      <c r="B29" s="16" t="s">
        <v>0</v>
      </c>
      <c r="C29" s="15" t="s">
        <v>1</v>
      </c>
      <c r="D29" s="56" t="s">
        <v>2</v>
      </c>
      <c r="E29" s="70" t="s">
        <v>3</v>
      </c>
      <c r="F29" s="208"/>
      <c r="G29" s="209"/>
    </row>
    <row r="30" spans="1:7" ht="20.25" customHeight="1">
      <c r="A30" s="4" t="s">
        <v>5</v>
      </c>
      <c r="B30" s="16">
        <f>$B$7*$G$30</f>
        <v>1006</v>
      </c>
      <c r="C30" s="15">
        <f>$C$7*$G$30</f>
        <v>878</v>
      </c>
      <c r="D30" s="56">
        <f>$D$7*$G$30</f>
        <v>622</v>
      </c>
      <c r="E30" s="70">
        <f>$E$7*$G$30</f>
        <v>494</v>
      </c>
      <c r="F30" s="39" t="s">
        <v>93</v>
      </c>
      <c r="G30" s="35">
        <v>0.4</v>
      </c>
    </row>
    <row r="31" spans="1:7" ht="20.25" customHeight="1">
      <c r="A31" s="4" t="s">
        <v>6</v>
      </c>
      <c r="B31" s="16">
        <f>$B$7*$G$31</f>
        <v>754.5</v>
      </c>
      <c r="C31" s="15">
        <f>$C$7*$G$31</f>
        <v>658.5</v>
      </c>
      <c r="D31" s="56">
        <f>$D$7*$G$31</f>
        <v>466.5</v>
      </c>
      <c r="E31" s="70">
        <f>$E$7*$G$31</f>
        <v>370.5</v>
      </c>
      <c r="F31" s="39" t="s">
        <v>93</v>
      </c>
      <c r="G31" s="35">
        <v>0.3</v>
      </c>
    </row>
    <row r="32" spans="1:7" ht="20.25" customHeight="1">
      <c r="A32" s="4" t="s">
        <v>7</v>
      </c>
      <c r="B32" s="16">
        <f>$B$7*$G$32</f>
        <v>503</v>
      </c>
      <c r="C32" s="15">
        <f>$C$7*$G$32</f>
        <v>439</v>
      </c>
      <c r="D32" s="56">
        <f>$D$7*$G$32</f>
        <v>311</v>
      </c>
      <c r="E32" s="70">
        <f>$E$7*$G$32</f>
        <v>247</v>
      </c>
      <c r="F32" s="39" t="s">
        <v>93</v>
      </c>
      <c r="G32" s="35">
        <v>0.2</v>
      </c>
    </row>
    <row r="33" spans="1:7" ht="20.25" customHeight="1">
      <c r="A33" s="4" t="s">
        <v>8</v>
      </c>
      <c r="B33" s="16">
        <f>$B$7*$G$33</f>
        <v>251.5</v>
      </c>
      <c r="C33" s="15">
        <f>$C$7*$G$33</f>
        <v>219.5</v>
      </c>
      <c r="D33" s="56">
        <f>$D$7*$G$33</f>
        <v>155.5</v>
      </c>
      <c r="E33" s="70">
        <f>$E$7*$G$33</f>
        <v>123.5</v>
      </c>
      <c r="F33" s="39" t="s">
        <v>93</v>
      </c>
      <c r="G33" s="35">
        <v>0.1</v>
      </c>
    </row>
    <row r="34" spans="1:7" ht="20.25" customHeight="1">
      <c r="A34" s="4" t="s">
        <v>14</v>
      </c>
      <c r="B34" s="17">
        <f>SUM(B30:B33)</f>
        <v>2515</v>
      </c>
      <c r="C34" s="17">
        <f>SUM(C30:C33)</f>
        <v>2195</v>
      </c>
      <c r="D34" s="17">
        <f>SUM(D30:D33)</f>
        <v>1555</v>
      </c>
      <c r="E34" s="17">
        <f>SUM(E30:E33)</f>
        <v>1235</v>
      </c>
      <c r="F34" s="17">
        <f>SUM(B34:E34)</f>
        <v>7500</v>
      </c>
      <c r="G34" s="18">
        <f>SUM(G30:G33)</f>
        <v>0.99999999999999989</v>
      </c>
    </row>
    <row r="35" spans="1:7" ht="20.25" customHeight="1">
      <c r="A35" s="210"/>
      <c r="B35" s="211"/>
      <c r="C35" s="211"/>
      <c r="D35" s="211"/>
      <c r="E35" s="211"/>
      <c r="F35" s="211"/>
      <c r="G35" s="212"/>
    </row>
    <row r="36" spans="1:7" ht="20.25" customHeight="1">
      <c r="A36" s="203" t="s">
        <v>51</v>
      </c>
      <c r="B36" s="204"/>
      <c r="C36" s="204"/>
      <c r="D36" s="204"/>
      <c r="E36" s="204"/>
      <c r="F36" s="204"/>
      <c r="G36" s="205"/>
    </row>
    <row r="37" spans="1:7" ht="20.25" customHeight="1">
      <c r="A37" s="4" t="s">
        <v>15</v>
      </c>
      <c r="B37" s="16" t="s">
        <v>0</v>
      </c>
      <c r="C37" s="15" t="s">
        <v>1</v>
      </c>
      <c r="D37" s="56" t="s">
        <v>2</v>
      </c>
      <c r="E37" s="70" t="s">
        <v>3</v>
      </c>
      <c r="F37" s="206"/>
      <c r="G37" s="207"/>
    </row>
    <row r="38" spans="1:7" ht="20.25" customHeight="1">
      <c r="A38" s="4" t="s">
        <v>5</v>
      </c>
      <c r="B38" s="16">
        <f>$B$7*$G$38</f>
        <v>829.95</v>
      </c>
      <c r="C38" s="15">
        <f>$C$7*$G$38</f>
        <v>724.35</v>
      </c>
      <c r="D38" s="56">
        <f>$D$7*G38</f>
        <v>513.15</v>
      </c>
      <c r="E38" s="70">
        <f>$E$7*$G$38</f>
        <v>407.55</v>
      </c>
      <c r="F38" s="39" t="s">
        <v>93</v>
      </c>
      <c r="G38" s="35">
        <v>0.33</v>
      </c>
    </row>
    <row r="39" spans="1:7" ht="20.25" customHeight="1">
      <c r="A39" s="4" t="s">
        <v>6</v>
      </c>
      <c r="B39" s="16">
        <f>$B$7*$G$39</f>
        <v>679.05000000000007</v>
      </c>
      <c r="C39" s="15">
        <f>$C$7*$G$39</f>
        <v>592.65000000000009</v>
      </c>
      <c r="D39" s="56">
        <f>$D$7*$G$39</f>
        <v>419.85</v>
      </c>
      <c r="E39" s="70">
        <f>$E$7*$G$39</f>
        <v>333.45000000000005</v>
      </c>
      <c r="F39" s="39" t="s">
        <v>93</v>
      </c>
      <c r="G39" s="35">
        <v>0.27</v>
      </c>
    </row>
    <row r="40" spans="1:7" ht="20.25" customHeight="1">
      <c r="A40" s="4" t="s">
        <v>7</v>
      </c>
      <c r="B40" s="16">
        <f>$B$7*$G$40</f>
        <v>503</v>
      </c>
      <c r="C40" s="15">
        <f>$C$7*$G$40</f>
        <v>439</v>
      </c>
      <c r="D40" s="56">
        <f>$D$7*$G$40</f>
        <v>311</v>
      </c>
      <c r="E40" s="70">
        <f>$E$7*$G$40</f>
        <v>247</v>
      </c>
      <c r="F40" s="39" t="s">
        <v>93</v>
      </c>
      <c r="G40" s="35">
        <v>0.2</v>
      </c>
    </row>
    <row r="41" spans="1:7" ht="20.25" customHeight="1">
      <c r="A41" s="4" t="s">
        <v>8</v>
      </c>
      <c r="B41" s="16">
        <f>$B$7*$G$41</f>
        <v>326.95</v>
      </c>
      <c r="C41" s="15">
        <f>$C$7*$G$41</f>
        <v>285.35000000000002</v>
      </c>
      <c r="D41" s="56">
        <f>$D$7*$G$41</f>
        <v>202.15</v>
      </c>
      <c r="E41" s="70">
        <f>$E$7*$G$41</f>
        <v>160.55000000000001</v>
      </c>
      <c r="F41" s="39" t="s">
        <v>93</v>
      </c>
      <c r="G41" s="35">
        <v>0.13</v>
      </c>
    </row>
    <row r="42" spans="1:7" ht="20.25" customHeight="1">
      <c r="A42" s="4" t="s">
        <v>9</v>
      </c>
      <c r="B42" s="16">
        <f>$B$7*$G$42</f>
        <v>176.05</v>
      </c>
      <c r="C42" s="15">
        <f>$C$7*$G$42</f>
        <v>153.65</v>
      </c>
      <c r="D42" s="56">
        <f>$D$7*$G$42</f>
        <v>108.85000000000001</v>
      </c>
      <c r="E42" s="70">
        <f>$E$7*$G$42</f>
        <v>86.45</v>
      </c>
      <c r="F42" s="39" t="s">
        <v>93</v>
      </c>
      <c r="G42" s="35">
        <v>7.0000000000000007E-2</v>
      </c>
    </row>
    <row r="43" spans="1:7" ht="20.25" customHeight="1">
      <c r="A43" s="4" t="s">
        <v>14</v>
      </c>
      <c r="B43" s="17">
        <f>SUM(B38:B42)</f>
        <v>2515</v>
      </c>
      <c r="C43" s="17">
        <f>SUM(C38:C42)</f>
        <v>2195</v>
      </c>
      <c r="D43" s="17">
        <f>SUM(D38:D42)</f>
        <v>1555</v>
      </c>
      <c r="E43" s="17">
        <f>SUM(E38:E42)</f>
        <v>1235</v>
      </c>
      <c r="F43" s="17">
        <f t="shared" ref="F43" si="1">SUM(B43:E43)</f>
        <v>7500</v>
      </c>
      <c r="G43" s="18">
        <f>SUM(G38:G42)</f>
        <v>1</v>
      </c>
    </row>
    <row r="44" spans="1:7" ht="20.25" customHeight="1">
      <c r="A44" s="198"/>
      <c r="B44" s="199"/>
      <c r="C44" s="199"/>
      <c r="D44" s="199"/>
      <c r="E44" s="199"/>
      <c r="F44" s="199"/>
      <c r="G44" s="200"/>
    </row>
    <row r="45" spans="1:7" ht="20.25" customHeight="1">
      <c r="A45" s="203" t="s">
        <v>52</v>
      </c>
      <c r="B45" s="204"/>
      <c r="C45" s="204"/>
      <c r="D45" s="204"/>
      <c r="E45" s="204"/>
      <c r="F45" s="204"/>
      <c r="G45" s="205"/>
    </row>
    <row r="46" spans="1:7" ht="20.25" customHeight="1">
      <c r="A46" s="4" t="s">
        <v>15</v>
      </c>
      <c r="B46" s="16" t="s">
        <v>0</v>
      </c>
      <c r="C46" s="15" t="s">
        <v>1</v>
      </c>
      <c r="D46" s="56" t="s">
        <v>2</v>
      </c>
      <c r="E46" s="70" t="s">
        <v>3</v>
      </c>
      <c r="F46" s="206"/>
      <c r="G46" s="207"/>
    </row>
    <row r="47" spans="1:7" ht="20.25" customHeight="1">
      <c r="A47" s="4" t="s">
        <v>5</v>
      </c>
      <c r="B47" s="16">
        <f>$B$7*$G$47</f>
        <v>729.34999999999991</v>
      </c>
      <c r="C47" s="15">
        <f>$C$7*$G$47</f>
        <v>636.54999999999995</v>
      </c>
      <c r="D47" s="56">
        <f>$D$7*$G$47</f>
        <v>450.95</v>
      </c>
      <c r="E47" s="70">
        <f>$E$7*$G$47</f>
        <v>358.15</v>
      </c>
      <c r="F47" s="39" t="s">
        <v>93</v>
      </c>
      <c r="G47" s="35">
        <v>0.28999999999999998</v>
      </c>
    </row>
    <row r="48" spans="1:7" ht="20.25" customHeight="1">
      <c r="A48" s="4" t="s">
        <v>6</v>
      </c>
      <c r="B48" s="16">
        <f>$B$7*$G$48</f>
        <v>603.6</v>
      </c>
      <c r="C48" s="15">
        <f>$C$7*$G$48</f>
        <v>526.79999999999995</v>
      </c>
      <c r="D48" s="56">
        <f>$D$7*$G$48</f>
        <v>373.2</v>
      </c>
      <c r="E48" s="70">
        <f>$E$7*$G$48</f>
        <v>296.39999999999998</v>
      </c>
      <c r="F48" s="39" t="s">
        <v>93</v>
      </c>
      <c r="G48" s="35">
        <v>0.24</v>
      </c>
    </row>
    <row r="49" spans="1:7" ht="20.25" customHeight="1">
      <c r="A49" s="4" t="s">
        <v>7</v>
      </c>
      <c r="B49" s="16">
        <f>$B$7*$G$49</f>
        <v>477.85</v>
      </c>
      <c r="C49" s="15">
        <f>$C$7*$G$49</f>
        <v>417.05</v>
      </c>
      <c r="D49" s="56">
        <f>$D$7*$G$49</f>
        <v>295.45</v>
      </c>
      <c r="E49" s="70">
        <f>$E$7*$G$49</f>
        <v>234.65</v>
      </c>
      <c r="F49" s="39" t="s">
        <v>93</v>
      </c>
      <c r="G49" s="35">
        <v>0.19</v>
      </c>
    </row>
    <row r="50" spans="1:7" ht="20.25" customHeight="1">
      <c r="A50" s="4" t="s">
        <v>8</v>
      </c>
      <c r="B50" s="16">
        <f>$B$7*$G$50</f>
        <v>352.1</v>
      </c>
      <c r="C50" s="15">
        <f>$C$7*$G$50</f>
        <v>307.3</v>
      </c>
      <c r="D50" s="56">
        <f>$D$7*$G$50</f>
        <v>217.70000000000002</v>
      </c>
      <c r="E50" s="70">
        <f>$E$7*$G$50</f>
        <v>172.9</v>
      </c>
      <c r="F50" s="39" t="s">
        <v>93</v>
      </c>
      <c r="G50" s="35">
        <v>0.14000000000000001</v>
      </c>
    </row>
    <row r="51" spans="1:7" ht="20.25" customHeight="1">
      <c r="A51" s="4" t="s">
        <v>9</v>
      </c>
      <c r="B51" s="16">
        <f>$B$7*$G$51</f>
        <v>226.35</v>
      </c>
      <c r="C51" s="15">
        <f>$C$7*$G$51</f>
        <v>197.54999999999998</v>
      </c>
      <c r="D51" s="56">
        <f>$D$7*$G$51</f>
        <v>139.94999999999999</v>
      </c>
      <c r="E51" s="70">
        <f>$E$7*$G$51</f>
        <v>111.14999999999999</v>
      </c>
      <c r="F51" s="39" t="s">
        <v>93</v>
      </c>
      <c r="G51" s="35">
        <v>0.09</v>
      </c>
    </row>
    <row r="52" spans="1:7" ht="20.25" customHeight="1">
      <c r="A52" s="4" t="s">
        <v>10</v>
      </c>
      <c r="B52" s="16">
        <f>$B$7*$G$52</f>
        <v>125.75</v>
      </c>
      <c r="C52" s="15">
        <f>$C$7*$G$52</f>
        <v>109.75</v>
      </c>
      <c r="D52" s="56">
        <f>$D$7*$G$52</f>
        <v>77.75</v>
      </c>
      <c r="E52" s="70">
        <f>$E$7*$G$52</f>
        <v>61.75</v>
      </c>
      <c r="F52" s="39" t="s">
        <v>93</v>
      </c>
      <c r="G52" s="35">
        <v>0.05</v>
      </c>
    </row>
    <row r="53" spans="1:7" ht="20.25" customHeight="1">
      <c r="A53" s="4" t="s">
        <v>14</v>
      </c>
      <c r="B53" s="17">
        <f>SUM(B47:B52)</f>
        <v>2514.9999999999995</v>
      </c>
      <c r="C53" s="17">
        <f>SUM(C47:C52)</f>
        <v>2195</v>
      </c>
      <c r="D53" s="17">
        <f>SUM(D47:D52)</f>
        <v>1555</v>
      </c>
      <c r="E53" s="17">
        <f>SUM(E47:E52)</f>
        <v>1235</v>
      </c>
      <c r="F53" s="17">
        <f t="shared" ref="F53" si="2">SUM(B53:E53)</f>
        <v>7500</v>
      </c>
      <c r="G53" s="6">
        <f>SUM(G47:G52)</f>
        <v>1</v>
      </c>
    </row>
    <row r="54" spans="1:7" ht="20.25" customHeight="1">
      <c r="A54" s="198"/>
      <c r="B54" s="199"/>
      <c r="C54" s="199"/>
      <c r="D54" s="199"/>
      <c r="E54" s="199"/>
      <c r="F54" s="199"/>
      <c r="G54" s="200"/>
    </row>
    <row r="55" spans="1:7" ht="20.25" customHeight="1">
      <c r="A55" s="203" t="s">
        <v>53</v>
      </c>
      <c r="B55" s="204"/>
      <c r="C55" s="204"/>
      <c r="D55" s="204"/>
      <c r="E55" s="204"/>
      <c r="F55" s="204"/>
      <c r="G55" s="205"/>
    </row>
    <row r="56" spans="1:7" ht="20.25" customHeight="1">
      <c r="A56" s="4" t="s">
        <v>15</v>
      </c>
      <c r="B56" s="16" t="s">
        <v>0</v>
      </c>
      <c r="C56" s="15" t="s">
        <v>1</v>
      </c>
      <c r="D56" s="56" t="s">
        <v>2</v>
      </c>
      <c r="E56" s="70" t="s">
        <v>3</v>
      </c>
      <c r="F56" s="206"/>
      <c r="G56" s="207"/>
    </row>
    <row r="57" spans="1:7" ht="20.25" customHeight="1">
      <c r="A57" s="4" t="s">
        <v>5</v>
      </c>
      <c r="B57" s="16">
        <f>$B$7*$G$57</f>
        <v>603.6</v>
      </c>
      <c r="C57" s="15">
        <f>$C$7*$G$57</f>
        <v>526.79999999999995</v>
      </c>
      <c r="D57" s="56">
        <f>$D$7*$G$57</f>
        <v>373.2</v>
      </c>
      <c r="E57" s="70">
        <f>$E$7*$G$57</f>
        <v>296.39999999999998</v>
      </c>
      <c r="F57" s="39" t="s">
        <v>93</v>
      </c>
      <c r="G57" s="35">
        <v>0.24</v>
      </c>
    </row>
    <row r="58" spans="1:7" ht="20.25" customHeight="1">
      <c r="A58" s="4" t="s">
        <v>6</v>
      </c>
      <c r="B58" s="16">
        <f>$B$7*$G$58</f>
        <v>503</v>
      </c>
      <c r="C58" s="15">
        <f>$C$7*$G$58</f>
        <v>439</v>
      </c>
      <c r="D58" s="56">
        <f>$D$7*$G$58</f>
        <v>311</v>
      </c>
      <c r="E58" s="70">
        <f>$E$7*$G$58</f>
        <v>247</v>
      </c>
      <c r="F58" s="39" t="s">
        <v>93</v>
      </c>
      <c r="G58" s="35">
        <v>0.2</v>
      </c>
    </row>
    <row r="59" spans="1:7" ht="20.25" customHeight="1">
      <c r="A59" s="4" t="s">
        <v>7</v>
      </c>
      <c r="B59" s="16">
        <f>$B$7*$G$59</f>
        <v>427.55</v>
      </c>
      <c r="C59" s="15">
        <f>$C$7*$G$59</f>
        <v>373.15000000000003</v>
      </c>
      <c r="D59" s="56">
        <f>$D$7*$G$59</f>
        <v>264.35000000000002</v>
      </c>
      <c r="E59" s="70">
        <f>$E$7*$G$59</f>
        <v>209.95000000000002</v>
      </c>
      <c r="F59" s="39" t="s">
        <v>93</v>
      </c>
      <c r="G59" s="35">
        <v>0.17</v>
      </c>
    </row>
    <row r="60" spans="1:7" ht="20.25" customHeight="1">
      <c r="A60" s="4" t="s">
        <v>8</v>
      </c>
      <c r="B60" s="16">
        <f>$B$7*$G$60</f>
        <v>326.95</v>
      </c>
      <c r="C60" s="15">
        <f>$C$7*$G$60</f>
        <v>285.35000000000002</v>
      </c>
      <c r="D60" s="56">
        <f>$D$7*$G$60</f>
        <v>202.15</v>
      </c>
      <c r="E60" s="70">
        <f>$E$7*$G$60</f>
        <v>160.55000000000001</v>
      </c>
      <c r="F60" s="39" t="s">
        <v>93</v>
      </c>
      <c r="G60" s="35">
        <v>0.13</v>
      </c>
    </row>
    <row r="61" spans="1:7" ht="20.25" customHeight="1">
      <c r="A61" s="4" t="s">
        <v>9</v>
      </c>
      <c r="B61" s="16">
        <f>$B$7*$G$61</f>
        <v>251.5</v>
      </c>
      <c r="C61" s="15">
        <f>$C$7*$G$61</f>
        <v>219.5</v>
      </c>
      <c r="D61" s="56">
        <f>$D$7*$G$61</f>
        <v>155.5</v>
      </c>
      <c r="E61" s="70">
        <f>$E$7*$G$61</f>
        <v>123.5</v>
      </c>
      <c r="F61" s="39" t="s">
        <v>93</v>
      </c>
      <c r="G61" s="35">
        <v>0.1</v>
      </c>
    </row>
    <row r="62" spans="1:7" ht="20.25" customHeight="1">
      <c r="A62" s="4" t="s">
        <v>10</v>
      </c>
      <c r="B62" s="16">
        <f>$B$7*$G$62</f>
        <v>176.05</v>
      </c>
      <c r="C62" s="15">
        <f>$C$7*$G$62</f>
        <v>153.65</v>
      </c>
      <c r="D62" s="56">
        <f>$D$7*$G$62</f>
        <v>108.85000000000001</v>
      </c>
      <c r="E62" s="70">
        <f>$E$7*$G$62</f>
        <v>86.45</v>
      </c>
      <c r="F62" s="39" t="s">
        <v>93</v>
      </c>
      <c r="G62" s="35">
        <v>7.0000000000000007E-2</v>
      </c>
    </row>
    <row r="63" spans="1:7" ht="20.25" customHeight="1">
      <c r="A63" s="4" t="s">
        <v>13</v>
      </c>
      <c r="B63" s="16">
        <f>$B$7*$G$63</f>
        <v>125.75</v>
      </c>
      <c r="C63" s="15">
        <f>$C$7*$G$63</f>
        <v>109.75</v>
      </c>
      <c r="D63" s="56">
        <f>$D$7*$G$63</f>
        <v>77.75</v>
      </c>
      <c r="E63" s="70">
        <f>$E$7*$G$63</f>
        <v>61.75</v>
      </c>
      <c r="F63" s="39" t="s">
        <v>93</v>
      </c>
      <c r="G63" s="35">
        <v>0.05</v>
      </c>
    </row>
    <row r="64" spans="1:7" ht="20.25" customHeight="1">
      <c r="A64" s="4" t="s">
        <v>12</v>
      </c>
      <c r="B64" s="16">
        <f>$B$7*$G$64</f>
        <v>100.60000000000001</v>
      </c>
      <c r="C64" s="15">
        <f>$C$7*$G$64</f>
        <v>87.8</v>
      </c>
      <c r="D64" s="56">
        <f>$D$7*$G$64</f>
        <v>62.2</v>
      </c>
      <c r="E64" s="70">
        <f>$E$7*$G$64</f>
        <v>49.4</v>
      </c>
      <c r="F64" s="39" t="s">
        <v>93</v>
      </c>
      <c r="G64" s="35">
        <v>0.04</v>
      </c>
    </row>
    <row r="65" spans="1:9" ht="20.25" customHeight="1">
      <c r="A65" s="4" t="s">
        <v>14</v>
      </c>
      <c r="B65" s="17">
        <f>SUM(B57:B64)</f>
        <v>2515</v>
      </c>
      <c r="C65" s="17">
        <f>SUM(C57:C64)</f>
        <v>2195.0000000000005</v>
      </c>
      <c r="D65" s="17">
        <f>SUM(D57:D64)</f>
        <v>1555</v>
      </c>
      <c r="E65" s="17">
        <f>SUM(E57:E64)</f>
        <v>1235.0000000000002</v>
      </c>
      <c r="F65" s="17">
        <f t="shared" ref="F65" si="3">SUM(B65:E65)</f>
        <v>7500</v>
      </c>
      <c r="G65" s="18">
        <f>SUM(G57:G64)</f>
        <v>1</v>
      </c>
    </row>
    <row r="66" spans="1:9" ht="20.25" customHeight="1">
      <c r="A66" s="198"/>
      <c r="B66" s="199"/>
      <c r="C66" s="199"/>
      <c r="D66" s="199"/>
      <c r="E66" s="199"/>
      <c r="F66" s="199"/>
      <c r="G66" s="200"/>
    </row>
    <row r="67" spans="1:9" ht="20.25" customHeight="1">
      <c r="A67" s="203" t="s">
        <v>54</v>
      </c>
      <c r="B67" s="204"/>
      <c r="C67" s="204"/>
      <c r="D67" s="204"/>
      <c r="E67" s="204"/>
      <c r="F67" s="204"/>
      <c r="G67" s="205"/>
      <c r="H67" s="13"/>
      <c r="I67" s="13"/>
    </row>
    <row r="68" spans="1:9" ht="20.25" customHeight="1">
      <c r="A68" s="4" t="s">
        <v>15</v>
      </c>
      <c r="B68" s="16" t="s">
        <v>0</v>
      </c>
      <c r="C68" s="15" t="s">
        <v>1</v>
      </c>
      <c r="D68" s="56" t="s">
        <v>2</v>
      </c>
      <c r="E68" s="70" t="s">
        <v>3</v>
      </c>
      <c r="F68" s="208"/>
      <c r="G68" s="209"/>
      <c r="H68" s="13"/>
      <c r="I68" s="13"/>
    </row>
    <row r="69" spans="1:9" ht="20.25" customHeight="1">
      <c r="A69" s="4" t="s">
        <v>5</v>
      </c>
      <c r="B69" s="16">
        <f>$B$7*$G$69</f>
        <v>528.15</v>
      </c>
      <c r="C69" s="15">
        <f>$C$7*$G$69</f>
        <v>460.95</v>
      </c>
      <c r="D69" s="56">
        <f>$D$7*$G$69</f>
        <v>326.55</v>
      </c>
      <c r="E69" s="70">
        <f>$E$7*$G$69</f>
        <v>259.34999999999997</v>
      </c>
      <c r="F69" s="39" t="s">
        <v>93</v>
      </c>
      <c r="G69" s="35">
        <v>0.21</v>
      </c>
    </row>
    <row r="70" spans="1:9" ht="20.25" customHeight="1">
      <c r="A70" s="4" t="s">
        <v>6</v>
      </c>
      <c r="B70" s="16">
        <f>$B$7*$G$70</f>
        <v>452.7</v>
      </c>
      <c r="C70" s="15">
        <f>$C$7*$G$70</f>
        <v>395.09999999999997</v>
      </c>
      <c r="D70" s="56">
        <f>$D$7*$G$70</f>
        <v>279.89999999999998</v>
      </c>
      <c r="E70" s="70">
        <f>$E$7*$G$70</f>
        <v>222.29999999999998</v>
      </c>
      <c r="F70" s="39" t="s">
        <v>93</v>
      </c>
      <c r="G70" s="35">
        <v>0.18</v>
      </c>
    </row>
    <row r="71" spans="1:9" ht="20.25" customHeight="1">
      <c r="A71" s="4" t="s">
        <v>7</v>
      </c>
      <c r="B71" s="16">
        <f>$B$7*$G$71</f>
        <v>377.25</v>
      </c>
      <c r="C71" s="15">
        <f>$C$7*$G$71</f>
        <v>329.25</v>
      </c>
      <c r="D71" s="56">
        <f>$D$7*$G$71</f>
        <v>233.25</v>
      </c>
      <c r="E71" s="70">
        <f>$E$7*$G$71</f>
        <v>185.25</v>
      </c>
      <c r="F71" s="39" t="s">
        <v>93</v>
      </c>
      <c r="G71" s="35">
        <v>0.15</v>
      </c>
    </row>
    <row r="72" spans="1:9" ht="20.25" customHeight="1">
      <c r="A72" s="4" t="s">
        <v>8</v>
      </c>
      <c r="B72" s="16">
        <f>$B$7*$G$72</f>
        <v>301.8</v>
      </c>
      <c r="C72" s="15">
        <f>$C$7*$G$72</f>
        <v>263.39999999999998</v>
      </c>
      <c r="D72" s="56">
        <f>$D$7*$G$72</f>
        <v>186.6</v>
      </c>
      <c r="E72" s="70">
        <f>$E$7*$G$72</f>
        <v>148.19999999999999</v>
      </c>
      <c r="F72" s="39" t="s">
        <v>93</v>
      </c>
      <c r="G72" s="35">
        <v>0.12</v>
      </c>
    </row>
    <row r="73" spans="1:9" ht="20.25" customHeight="1">
      <c r="A73" s="4" t="s">
        <v>9</v>
      </c>
      <c r="B73" s="16">
        <f>$B$7*$G$73</f>
        <v>226.35</v>
      </c>
      <c r="C73" s="15">
        <f>$C$7*$G$73</f>
        <v>197.54999999999998</v>
      </c>
      <c r="D73" s="56">
        <f>$D$7*$G$73</f>
        <v>139.94999999999999</v>
      </c>
      <c r="E73" s="70">
        <f>$E$7*$G$73</f>
        <v>111.14999999999999</v>
      </c>
      <c r="F73" s="39" t="s">
        <v>93</v>
      </c>
      <c r="G73" s="35">
        <v>0.09</v>
      </c>
    </row>
    <row r="74" spans="1:9" ht="20.25" customHeight="1">
      <c r="A74" s="4" t="s">
        <v>10</v>
      </c>
      <c r="B74" s="16">
        <f>$B$7*$G$74</f>
        <v>176.05</v>
      </c>
      <c r="C74" s="15">
        <f>$C$7*$G$74</f>
        <v>153.65</v>
      </c>
      <c r="D74" s="56">
        <f>$D$7*$G$74</f>
        <v>108.85000000000001</v>
      </c>
      <c r="E74" s="70">
        <f>$E$7*$G$74</f>
        <v>86.45</v>
      </c>
      <c r="F74" s="39" t="s">
        <v>93</v>
      </c>
      <c r="G74" s="35">
        <v>7.0000000000000007E-2</v>
      </c>
    </row>
    <row r="75" spans="1:9" ht="20.25" customHeight="1">
      <c r="A75" s="4" t="s">
        <v>13</v>
      </c>
      <c r="B75" s="16">
        <f>$B$7*$G$75</f>
        <v>150.9</v>
      </c>
      <c r="C75" s="15">
        <f>$C$7*$G$75</f>
        <v>131.69999999999999</v>
      </c>
      <c r="D75" s="56">
        <f>$D$7*$G$75</f>
        <v>93.3</v>
      </c>
      <c r="E75" s="70">
        <f>$E$7*$G$75</f>
        <v>74.099999999999994</v>
      </c>
      <c r="F75" s="39" t="s">
        <v>93</v>
      </c>
      <c r="G75" s="35">
        <v>0.06</v>
      </c>
    </row>
    <row r="76" spans="1:9" ht="20.25" customHeight="1">
      <c r="A76" s="4" t="s">
        <v>12</v>
      </c>
      <c r="B76" s="16">
        <f>$B$7*$G$76</f>
        <v>125.75</v>
      </c>
      <c r="C76" s="15">
        <f>$C$7*$G$76</f>
        <v>109.75</v>
      </c>
      <c r="D76" s="56">
        <f>$D$7*$G$76</f>
        <v>77.75</v>
      </c>
      <c r="E76" s="70">
        <f>$E$7*$G$76</f>
        <v>61.75</v>
      </c>
      <c r="F76" s="39" t="s">
        <v>93</v>
      </c>
      <c r="G76" s="35">
        <v>0.05</v>
      </c>
    </row>
    <row r="77" spans="1:9" ht="20.25" customHeight="1">
      <c r="A77" s="4" t="s">
        <v>40</v>
      </c>
      <c r="B77" s="16">
        <f>$B$7*$G$77</f>
        <v>100.60000000000001</v>
      </c>
      <c r="C77" s="15">
        <f>$C$7*$G$77</f>
        <v>87.8</v>
      </c>
      <c r="D77" s="56">
        <f>$D$7*$G$77</f>
        <v>62.2</v>
      </c>
      <c r="E77" s="70">
        <f>$E$7*$G$77</f>
        <v>49.4</v>
      </c>
      <c r="F77" s="39" t="s">
        <v>93</v>
      </c>
      <c r="G77" s="35">
        <v>0.04</v>
      </c>
    </row>
    <row r="78" spans="1:9" ht="20.25" customHeight="1">
      <c r="A78" s="4" t="s">
        <v>39</v>
      </c>
      <c r="B78" s="16">
        <f>$B$7*$G$78</f>
        <v>75.45</v>
      </c>
      <c r="C78" s="15">
        <f>$C$7*$G$78</f>
        <v>65.849999999999994</v>
      </c>
      <c r="D78" s="56">
        <f>$D$7*$G$78</f>
        <v>46.65</v>
      </c>
      <c r="E78" s="70">
        <f>$E$7*$G$78</f>
        <v>37.049999999999997</v>
      </c>
      <c r="F78" s="39" t="s">
        <v>93</v>
      </c>
      <c r="G78" s="35">
        <v>0.03</v>
      </c>
    </row>
    <row r="79" spans="1:9" ht="20.25" customHeight="1">
      <c r="A79" s="4" t="s">
        <v>14</v>
      </c>
      <c r="B79" s="17">
        <f>SUM(B69:B78)</f>
        <v>2514.9999999999995</v>
      </c>
      <c r="C79" s="17">
        <f>SUM(C69:C78)</f>
        <v>2195</v>
      </c>
      <c r="D79" s="17">
        <f>SUM(D69:D78)</f>
        <v>1555</v>
      </c>
      <c r="E79" s="17">
        <f>SUM(E69:E78)</f>
        <v>1235</v>
      </c>
      <c r="F79" s="17">
        <f>B79+C79+D79+E79</f>
        <v>7500</v>
      </c>
      <c r="G79" s="71">
        <f>SUM(G69:G78)</f>
        <v>1.0000000000000002</v>
      </c>
    </row>
    <row r="80" spans="1:9" ht="20.25" customHeight="1">
      <c r="A80" s="198"/>
      <c r="B80" s="199"/>
      <c r="C80" s="199"/>
      <c r="D80" s="199"/>
      <c r="E80" s="199"/>
      <c r="F80" s="199"/>
      <c r="G80" s="200"/>
    </row>
    <row r="81" spans="1:7" ht="20.25" customHeight="1">
      <c r="A81" s="203" t="s">
        <v>79</v>
      </c>
      <c r="B81" s="204"/>
      <c r="C81" s="204"/>
      <c r="D81" s="204"/>
      <c r="E81" s="204"/>
      <c r="F81" s="204"/>
      <c r="G81" s="205"/>
    </row>
    <row r="82" spans="1:7" ht="20.25" customHeight="1">
      <c r="A82" s="4" t="s">
        <v>15</v>
      </c>
      <c r="B82" s="16" t="s">
        <v>0</v>
      </c>
      <c r="C82" s="15" t="s">
        <v>1</v>
      </c>
      <c r="D82" s="56" t="s">
        <v>2</v>
      </c>
      <c r="E82" s="70" t="s">
        <v>3</v>
      </c>
      <c r="F82" s="206"/>
      <c r="G82" s="207"/>
    </row>
    <row r="83" spans="1:7" ht="20.25" customHeight="1">
      <c r="A83" s="4" t="s">
        <v>5</v>
      </c>
      <c r="B83" s="16">
        <f>$B$7*$G$83</f>
        <v>477.85</v>
      </c>
      <c r="C83" s="15">
        <f>$C$7*$G$83</f>
        <v>417.05</v>
      </c>
      <c r="D83" s="56">
        <f>$D$7*$G$83</f>
        <v>295.45</v>
      </c>
      <c r="E83" s="70">
        <f>$E$7*$G$83</f>
        <v>234.65</v>
      </c>
      <c r="F83" s="39" t="s">
        <v>93</v>
      </c>
      <c r="G83" s="35">
        <v>0.19</v>
      </c>
    </row>
    <row r="84" spans="1:7" ht="20.25" customHeight="1">
      <c r="A84" s="4" t="s">
        <v>6</v>
      </c>
      <c r="B84" s="16">
        <f>$B$7*$G$84</f>
        <v>377.25</v>
      </c>
      <c r="C84" s="15">
        <f>$C$7*$G$84</f>
        <v>329.25</v>
      </c>
      <c r="D84" s="56">
        <f>$D$7*$G$84</f>
        <v>233.25</v>
      </c>
      <c r="E84" s="70">
        <f>$E$7*$G$84</f>
        <v>185.25</v>
      </c>
      <c r="F84" s="39" t="s">
        <v>93</v>
      </c>
      <c r="G84" s="35">
        <v>0.15</v>
      </c>
    </row>
    <row r="85" spans="1:7" ht="20.25" customHeight="1">
      <c r="A85" s="4" t="s">
        <v>7</v>
      </c>
      <c r="B85" s="16">
        <f>$B$7*$G$85</f>
        <v>301.8</v>
      </c>
      <c r="C85" s="15">
        <f>$C$7*$G$85</f>
        <v>263.39999999999998</v>
      </c>
      <c r="D85" s="56">
        <f>$D$7*$G$85</f>
        <v>186.6</v>
      </c>
      <c r="E85" s="70">
        <f>$E$7*$G$85</f>
        <v>148.19999999999999</v>
      </c>
      <c r="F85" s="39" t="s">
        <v>93</v>
      </c>
      <c r="G85" s="35">
        <v>0.12</v>
      </c>
    </row>
    <row r="86" spans="1:7" ht="20.25" customHeight="1">
      <c r="A86" s="4" t="s">
        <v>8</v>
      </c>
      <c r="B86" s="16">
        <f>$B$7*$G$86</f>
        <v>251.5</v>
      </c>
      <c r="C86" s="15">
        <f>$C$7*$G$86</f>
        <v>219.5</v>
      </c>
      <c r="D86" s="56">
        <f>$D$7*$G$86</f>
        <v>155.5</v>
      </c>
      <c r="E86" s="70">
        <f>$E$7*$G$86</f>
        <v>123.5</v>
      </c>
      <c r="F86" s="39" t="s">
        <v>93</v>
      </c>
      <c r="G86" s="35">
        <v>0.1</v>
      </c>
    </row>
    <row r="87" spans="1:7" ht="20.25" customHeight="1">
      <c r="A87" s="4" t="s">
        <v>9</v>
      </c>
      <c r="B87" s="16">
        <f>$B$7*$G$87</f>
        <v>226.35</v>
      </c>
      <c r="C87" s="15">
        <f>$C$7*$G$87</f>
        <v>197.54999999999998</v>
      </c>
      <c r="D87" s="56">
        <f>$D$7*$G$87</f>
        <v>139.94999999999999</v>
      </c>
      <c r="E87" s="70">
        <f>$E$7*$G$87</f>
        <v>111.14999999999999</v>
      </c>
      <c r="F87" s="39" t="s">
        <v>93</v>
      </c>
      <c r="G87" s="35">
        <v>0.09</v>
      </c>
    </row>
    <row r="88" spans="1:7" ht="20.25" customHeight="1">
      <c r="A88" s="4" t="s">
        <v>10</v>
      </c>
      <c r="B88" s="16">
        <f>$B$7*$G$88</f>
        <v>201.20000000000002</v>
      </c>
      <c r="C88" s="15">
        <f>$C$7*$G$88</f>
        <v>175.6</v>
      </c>
      <c r="D88" s="56">
        <f>$D$7*$G$88</f>
        <v>124.4</v>
      </c>
      <c r="E88" s="70">
        <f>$E$7*$G$88</f>
        <v>98.8</v>
      </c>
      <c r="F88" s="39" t="s">
        <v>93</v>
      </c>
      <c r="G88" s="35">
        <v>0.08</v>
      </c>
    </row>
    <row r="89" spans="1:7" ht="20.25" customHeight="1">
      <c r="A89" s="4" t="s">
        <v>13</v>
      </c>
      <c r="B89" s="16">
        <f>$B$7*$G$89</f>
        <v>176.05</v>
      </c>
      <c r="C89" s="15">
        <f>$C$7*$G$89</f>
        <v>153.65</v>
      </c>
      <c r="D89" s="56">
        <f>$D$7*$G$89</f>
        <v>108.85000000000001</v>
      </c>
      <c r="E89" s="70">
        <f>$E$7*$G$89</f>
        <v>86.45</v>
      </c>
      <c r="F89" s="39" t="s">
        <v>93</v>
      </c>
      <c r="G89" s="35">
        <v>7.0000000000000007E-2</v>
      </c>
    </row>
    <row r="90" spans="1:7" ht="20.25" customHeight="1">
      <c r="A90" s="4" t="s">
        <v>12</v>
      </c>
      <c r="B90" s="16">
        <f>$B$7*$G$90</f>
        <v>150.9</v>
      </c>
      <c r="C90" s="15">
        <f>$C$7*$G$90</f>
        <v>131.69999999999999</v>
      </c>
      <c r="D90" s="56">
        <f>$D$7*$G$90</f>
        <v>93.3</v>
      </c>
      <c r="E90" s="70">
        <f>$E$7*$G$90</f>
        <v>74.099999999999994</v>
      </c>
      <c r="F90" s="39" t="s">
        <v>93</v>
      </c>
      <c r="G90" s="35">
        <v>0.06</v>
      </c>
    </row>
    <row r="91" spans="1:7" ht="20.25" customHeight="1">
      <c r="A91" s="4" t="s">
        <v>40</v>
      </c>
      <c r="B91" s="16">
        <f>$B$7*$G$91</f>
        <v>125.75</v>
      </c>
      <c r="C91" s="15">
        <f>$C$7*$G$91</f>
        <v>109.75</v>
      </c>
      <c r="D91" s="56">
        <f>$D$7*$G$91</f>
        <v>77.75</v>
      </c>
      <c r="E91" s="70">
        <f>$E$7*$G$91</f>
        <v>61.75</v>
      </c>
      <c r="F91" s="39" t="s">
        <v>93</v>
      </c>
      <c r="G91" s="35">
        <v>0.05</v>
      </c>
    </row>
    <row r="92" spans="1:7" ht="20.25" customHeight="1">
      <c r="A92" s="4" t="s">
        <v>39</v>
      </c>
      <c r="B92" s="16">
        <f>$B$7*$G$92</f>
        <v>100.60000000000001</v>
      </c>
      <c r="C92" s="15">
        <f>$C$7*$G$92</f>
        <v>87.8</v>
      </c>
      <c r="D92" s="56">
        <f>$D$7*$G$92</f>
        <v>62.2</v>
      </c>
      <c r="E92" s="70">
        <f>$E$7*$G$92</f>
        <v>49.4</v>
      </c>
      <c r="F92" s="39" t="s">
        <v>93</v>
      </c>
      <c r="G92" s="35">
        <v>0.04</v>
      </c>
    </row>
    <row r="93" spans="1:7" ht="20.25" customHeight="1">
      <c r="A93" s="4" t="s">
        <v>38</v>
      </c>
      <c r="B93" s="16">
        <f>$B$7*$G$93</f>
        <v>75.45</v>
      </c>
      <c r="C93" s="15">
        <f>$C$7*$G$93</f>
        <v>65.849999999999994</v>
      </c>
      <c r="D93" s="56">
        <f>$D$7*$G$93</f>
        <v>46.65</v>
      </c>
      <c r="E93" s="70">
        <f>$E$7*$G$93</f>
        <v>37.049999999999997</v>
      </c>
      <c r="F93" s="39" t="s">
        <v>93</v>
      </c>
      <c r="G93" s="35">
        <v>0.03</v>
      </c>
    </row>
    <row r="94" spans="1:7" ht="20.25" customHeight="1">
      <c r="A94" s="4" t="s">
        <v>57</v>
      </c>
      <c r="B94" s="16">
        <f>$B$7*$G$94</f>
        <v>50.300000000000004</v>
      </c>
      <c r="C94" s="15">
        <f>$C$7*$G$94</f>
        <v>43.9</v>
      </c>
      <c r="D94" s="56">
        <f>$D$7*$G$94</f>
        <v>31.1</v>
      </c>
      <c r="E94" s="70">
        <f>$E$7*$G$94</f>
        <v>24.7</v>
      </c>
      <c r="F94" s="39" t="s">
        <v>93</v>
      </c>
      <c r="G94" s="35">
        <v>0.02</v>
      </c>
    </row>
    <row r="95" spans="1:7" ht="20.25" customHeight="1">
      <c r="A95" s="4" t="s">
        <v>14</v>
      </c>
      <c r="B95" s="17">
        <f>SUM(B83:B94)</f>
        <v>2515</v>
      </c>
      <c r="C95" s="17">
        <f t="shared" ref="C95:E95" si="4">SUM(C83:C94)</f>
        <v>2195</v>
      </c>
      <c r="D95" s="17">
        <f t="shared" si="4"/>
        <v>1555</v>
      </c>
      <c r="E95" s="17">
        <f t="shared" si="4"/>
        <v>1235</v>
      </c>
      <c r="F95" s="17">
        <f>B95+C95+D95+E95</f>
        <v>7500</v>
      </c>
      <c r="G95" s="18">
        <f>SUM(G83:G94)</f>
        <v>1</v>
      </c>
    </row>
    <row r="96" spans="1:7" ht="20.25" customHeight="1">
      <c r="A96" s="198"/>
      <c r="B96" s="199"/>
      <c r="C96" s="199"/>
      <c r="D96" s="199"/>
      <c r="E96" s="199"/>
      <c r="F96" s="199"/>
      <c r="G96" s="200"/>
    </row>
    <row r="97" spans="1:7" ht="20.25" customHeight="1">
      <c r="A97" s="203" t="s">
        <v>80</v>
      </c>
      <c r="B97" s="204"/>
      <c r="C97" s="204"/>
      <c r="D97" s="204"/>
      <c r="E97" s="204"/>
      <c r="F97" s="204"/>
      <c r="G97" s="205"/>
    </row>
    <row r="98" spans="1:7" ht="20.25" customHeight="1">
      <c r="A98" s="4" t="s">
        <v>15</v>
      </c>
      <c r="B98" s="16" t="s">
        <v>0</v>
      </c>
      <c r="C98" s="15" t="s">
        <v>1</v>
      </c>
      <c r="D98" s="56" t="s">
        <v>2</v>
      </c>
      <c r="E98" s="70" t="s">
        <v>3</v>
      </c>
      <c r="F98" s="206"/>
      <c r="G98" s="207"/>
    </row>
    <row r="99" spans="1:7" ht="20.25" customHeight="1">
      <c r="A99" s="4" t="s">
        <v>5</v>
      </c>
      <c r="B99" s="49">
        <f>$B$7*$G$99</f>
        <v>452.7</v>
      </c>
      <c r="C99" s="15">
        <f>$C$7*$G$99</f>
        <v>395.09999999999997</v>
      </c>
      <c r="D99" s="56">
        <f>$D$7*$G$99</f>
        <v>279.89999999999998</v>
      </c>
      <c r="E99" s="70">
        <f>$E$7*$G$99</f>
        <v>222.29999999999998</v>
      </c>
      <c r="F99" s="39" t="s">
        <v>93</v>
      </c>
      <c r="G99" s="35">
        <v>0.18</v>
      </c>
    </row>
    <row r="100" spans="1:7" ht="20.25" customHeight="1">
      <c r="A100" s="4" t="s">
        <v>6</v>
      </c>
      <c r="B100" s="49">
        <f>$B$7*$G$100</f>
        <v>377.25</v>
      </c>
      <c r="C100" s="15">
        <f>$C$7*$G$100</f>
        <v>329.25</v>
      </c>
      <c r="D100" s="56">
        <f>$D$7*$G$100</f>
        <v>233.25</v>
      </c>
      <c r="E100" s="70">
        <f>$E$7*$G$100</f>
        <v>185.25</v>
      </c>
      <c r="F100" s="39" t="s">
        <v>93</v>
      </c>
      <c r="G100" s="35">
        <v>0.15</v>
      </c>
    </row>
    <row r="101" spans="1:7" ht="20.25" customHeight="1">
      <c r="A101" s="4" t="s">
        <v>7</v>
      </c>
      <c r="B101" s="49">
        <f>$B$7*$G$101</f>
        <v>301.8</v>
      </c>
      <c r="C101" s="15">
        <f>$C$7*$G$101</f>
        <v>263.39999999999998</v>
      </c>
      <c r="D101" s="56">
        <f>$D$7*$G$101</f>
        <v>186.6</v>
      </c>
      <c r="E101" s="70">
        <f>$E$7*$G$101</f>
        <v>148.19999999999999</v>
      </c>
      <c r="F101" s="39" t="s">
        <v>93</v>
      </c>
      <c r="G101" s="35">
        <v>0.12</v>
      </c>
    </row>
    <row r="102" spans="1:7" ht="20.25" customHeight="1">
      <c r="A102" s="4" t="s">
        <v>8</v>
      </c>
      <c r="B102" s="49">
        <f>$B$7*$G$102</f>
        <v>251.5</v>
      </c>
      <c r="C102" s="15">
        <f>$C$7*$G$102</f>
        <v>219.5</v>
      </c>
      <c r="D102" s="56">
        <f>$D$7*$G$102</f>
        <v>155.5</v>
      </c>
      <c r="E102" s="70">
        <f>$E$7*$G$102</f>
        <v>123.5</v>
      </c>
      <c r="F102" s="39" t="s">
        <v>93</v>
      </c>
      <c r="G102" s="35">
        <v>0.1</v>
      </c>
    </row>
    <row r="103" spans="1:7" ht="20.25" customHeight="1">
      <c r="A103" s="4" t="s">
        <v>9</v>
      </c>
      <c r="B103" s="16">
        <f>$B$7*$G$103</f>
        <v>213.77500000000001</v>
      </c>
      <c r="C103" s="15">
        <f>$C$7*$G$103</f>
        <v>186.57500000000002</v>
      </c>
      <c r="D103" s="56">
        <f>$D$7*$G$103</f>
        <v>132.17500000000001</v>
      </c>
      <c r="E103" s="70">
        <f>$E$7*$G$103</f>
        <v>104.97500000000001</v>
      </c>
      <c r="F103" s="39" t="s">
        <v>93</v>
      </c>
      <c r="G103" s="72">
        <v>8.5000000000000006E-2</v>
      </c>
    </row>
    <row r="104" spans="1:7" ht="20.25" customHeight="1">
      <c r="A104" s="4" t="s">
        <v>10</v>
      </c>
      <c r="B104" s="49">
        <f>$B$7*$G$104</f>
        <v>176.05</v>
      </c>
      <c r="C104" s="15">
        <f>$C$7*$G$104</f>
        <v>153.65</v>
      </c>
      <c r="D104" s="56">
        <f>$D$7*$G$104</f>
        <v>108.85000000000001</v>
      </c>
      <c r="E104" s="70">
        <f>$E$7*$G$104</f>
        <v>86.45</v>
      </c>
      <c r="F104" s="39" t="s">
        <v>93</v>
      </c>
      <c r="G104" s="35">
        <v>7.0000000000000007E-2</v>
      </c>
    </row>
    <row r="105" spans="1:7" ht="20.25" customHeight="1">
      <c r="A105" s="4" t="s">
        <v>13</v>
      </c>
      <c r="B105" s="49">
        <f>$B$7*$G$105</f>
        <v>150.9</v>
      </c>
      <c r="C105" s="15">
        <f>$C$7*$G$105</f>
        <v>131.69999999999999</v>
      </c>
      <c r="D105" s="56">
        <f>$D$7*$G$105</f>
        <v>93.3</v>
      </c>
      <c r="E105" s="70">
        <f>$E$7*$G$105</f>
        <v>74.099999999999994</v>
      </c>
      <c r="F105" s="39" t="s">
        <v>93</v>
      </c>
      <c r="G105" s="35">
        <v>0.06</v>
      </c>
    </row>
    <row r="106" spans="1:7" ht="20.25" customHeight="1">
      <c r="A106" s="4" t="s">
        <v>12</v>
      </c>
      <c r="B106" s="49">
        <f>$B$7*$G$106</f>
        <v>125.75</v>
      </c>
      <c r="C106" s="15">
        <f>$C$7*$G$106</f>
        <v>109.75</v>
      </c>
      <c r="D106" s="56">
        <f>$D$7*$G$106</f>
        <v>77.75</v>
      </c>
      <c r="E106" s="70">
        <f>$E$7*$G$106</f>
        <v>61.75</v>
      </c>
      <c r="F106" s="39" t="s">
        <v>93</v>
      </c>
      <c r="G106" s="35">
        <v>0.05</v>
      </c>
    </row>
    <row r="107" spans="1:7" ht="20.25" customHeight="1">
      <c r="A107" s="4" t="s">
        <v>40</v>
      </c>
      <c r="B107" s="16">
        <f>$B$7*$G$107</f>
        <v>106.8875</v>
      </c>
      <c r="C107" s="15">
        <f>$C$7*$G$107</f>
        <v>93.287500000000009</v>
      </c>
      <c r="D107" s="56">
        <f>$D$7*$G$107</f>
        <v>66.087500000000006</v>
      </c>
      <c r="E107" s="70">
        <f>$E$7*$G$107</f>
        <v>52.487500000000004</v>
      </c>
      <c r="F107" s="39" t="s">
        <v>93</v>
      </c>
      <c r="G107" s="73">
        <v>4.2500000000000003E-2</v>
      </c>
    </row>
    <row r="108" spans="1:7" ht="20.25" customHeight="1">
      <c r="A108" s="4" t="s">
        <v>39</v>
      </c>
      <c r="B108" s="16">
        <f>$B$7*$G$108</f>
        <v>88.025000000000006</v>
      </c>
      <c r="C108" s="15">
        <f>$C$7*$G$108</f>
        <v>76.825000000000003</v>
      </c>
      <c r="D108" s="56">
        <f>$D$7*$G$108</f>
        <v>54.425000000000004</v>
      </c>
      <c r="E108" s="70">
        <f>$E$7*$G$108</f>
        <v>43.225000000000001</v>
      </c>
      <c r="F108" s="39" t="s">
        <v>93</v>
      </c>
      <c r="G108" s="72">
        <v>3.5000000000000003E-2</v>
      </c>
    </row>
    <row r="109" spans="1:7" ht="20.25" customHeight="1">
      <c r="A109" s="4" t="s">
        <v>38</v>
      </c>
      <c r="B109" s="49">
        <f>$B$7*$G$109</f>
        <v>75.45</v>
      </c>
      <c r="C109" s="15">
        <f>$C$7*$G$109</f>
        <v>65.849999999999994</v>
      </c>
      <c r="D109" s="56">
        <f>$D$7*$G$109</f>
        <v>46.65</v>
      </c>
      <c r="E109" s="70">
        <f>$E$7*$G$109</f>
        <v>37.049999999999997</v>
      </c>
      <c r="F109" s="39" t="s">
        <v>93</v>
      </c>
      <c r="G109" s="35">
        <v>0.03</v>
      </c>
    </row>
    <row r="110" spans="1:7" ht="20.25" customHeight="1">
      <c r="A110" s="4" t="s">
        <v>57</v>
      </c>
      <c r="B110" s="16">
        <f>$B$7*$G$110</f>
        <v>62.875</v>
      </c>
      <c r="C110" s="15">
        <f>$C$7*$G$110</f>
        <v>54.875</v>
      </c>
      <c r="D110" s="56">
        <f>$D$7*$G$110</f>
        <v>38.875</v>
      </c>
      <c r="E110" s="70">
        <f>$E$7*$G$110</f>
        <v>30.875</v>
      </c>
      <c r="F110" s="39" t="s">
        <v>93</v>
      </c>
      <c r="G110" s="72">
        <v>2.5000000000000001E-2</v>
      </c>
    </row>
    <row r="111" spans="1:7" ht="20.25" customHeight="1">
      <c r="A111" s="4" t="s">
        <v>60</v>
      </c>
      <c r="B111" s="49">
        <f>$B$7*$G$111</f>
        <v>50.300000000000004</v>
      </c>
      <c r="C111" s="15">
        <f>$C$7*$G$111</f>
        <v>43.9</v>
      </c>
      <c r="D111" s="56">
        <f>$D$7*$G$111</f>
        <v>31.1</v>
      </c>
      <c r="E111" s="70">
        <f>$E$7*$G$111</f>
        <v>24.7</v>
      </c>
      <c r="F111" s="39" t="s">
        <v>93</v>
      </c>
      <c r="G111" s="35">
        <v>0.02</v>
      </c>
    </row>
    <row r="112" spans="1:7" ht="20.25" customHeight="1">
      <c r="A112" s="4" t="s">
        <v>61</v>
      </c>
      <c r="B112" s="16">
        <f>$B$7*$G$112</f>
        <v>44.012500000000003</v>
      </c>
      <c r="C112" s="15">
        <f>$C$7*$G$112</f>
        <v>38.412500000000001</v>
      </c>
      <c r="D112" s="56">
        <f>$D$7*$G$112</f>
        <v>27.212500000000002</v>
      </c>
      <c r="E112" s="70">
        <f>$E$7*$G$112</f>
        <v>21.612500000000001</v>
      </c>
      <c r="F112" s="39" t="s">
        <v>93</v>
      </c>
      <c r="G112" s="73">
        <v>1.7500000000000002E-2</v>
      </c>
    </row>
    <row r="113" spans="1:7" ht="20.25" customHeight="1">
      <c r="A113" s="4" t="s">
        <v>62</v>
      </c>
      <c r="B113" s="16">
        <f>$B$7*$G$113</f>
        <v>37.725000000000001</v>
      </c>
      <c r="C113" s="15">
        <f>$C$7*$G$113</f>
        <v>32.924999999999997</v>
      </c>
      <c r="D113" s="56">
        <f>$D$7*$G$113</f>
        <v>23.324999999999999</v>
      </c>
      <c r="E113" s="70">
        <f>$E$7*$G$113</f>
        <v>18.524999999999999</v>
      </c>
      <c r="F113" s="39" t="s">
        <v>93</v>
      </c>
      <c r="G113" s="72">
        <v>1.4999999999999999E-2</v>
      </c>
    </row>
    <row r="114" spans="1:7" ht="20.25" customHeight="1">
      <c r="A114" s="4" t="s">
        <v>14</v>
      </c>
      <c r="B114" s="17">
        <f>SUM(B99:B113)</f>
        <v>2515</v>
      </c>
      <c r="C114" s="17">
        <f t="shared" ref="C114:E114" si="5">SUM(C99:C113)</f>
        <v>2195</v>
      </c>
      <c r="D114" s="17">
        <f t="shared" si="5"/>
        <v>1555</v>
      </c>
      <c r="E114" s="17">
        <f t="shared" si="5"/>
        <v>1235</v>
      </c>
      <c r="F114" s="17">
        <f>B114+C114+D114+E114</f>
        <v>7500</v>
      </c>
      <c r="G114" s="18">
        <f>SUM(G99:G113)</f>
        <v>1</v>
      </c>
    </row>
    <row r="115" spans="1:7" ht="20.25" customHeight="1">
      <c r="A115" s="198"/>
      <c r="B115" s="199"/>
      <c r="C115" s="199"/>
      <c r="D115" s="199"/>
      <c r="E115" s="199"/>
      <c r="F115" s="199"/>
      <c r="G115" s="200"/>
    </row>
    <row r="116" spans="1:7" ht="20.25" customHeight="1">
      <c r="A116" s="203" t="s">
        <v>81</v>
      </c>
      <c r="B116" s="204"/>
      <c r="C116" s="204"/>
      <c r="D116" s="204"/>
      <c r="E116" s="204"/>
      <c r="F116" s="204"/>
      <c r="G116" s="205"/>
    </row>
    <row r="117" spans="1:7" ht="20.25" customHeight="1">
      <c r="A117" s="4" t="s">
        <v>15</v>
      </c>
      <c r="B117" s="16" t="s">
        <v>0</v>
      </c>
      <c r="C117" s="15" t="s">
        <v>1</v>
      </c>
      <c r="D117" s="56" t="s">
        <v>2</v>
      </c>
      <c r="E117" s="70" t="s">
        <v>3</v>
      </c>
      <c r="F117" s="206"/>
      <c r="G117" s="207"/>
    </row>
    <row r="118" spans="1:7" ht="20.25" customHeight="1">
      <c r="A118" s="4" t="s">
        <v>5</v>
      </c>
      <c r="B118" s="49">
        <f>$B$7*$G$118</f>
        <v>352.1</v>
      </c>
      <c r="C118" s="15">
        <f>$C$7*$G$118</f>
        <v>307.3</v>
      </c>
      <c r="D118" s="56">
        <f>$D$7*$G$118</f>
        <v>217.70000000000002</v>
      </c>
      <c r="E118" s="70">
        <f>$E$7*$G$118</f>
        <v>172.9</v>
      </c>
      <c r="F118" s="39" t="s">
        <v>93</v>
      </c>
      <c r="G118" s="35">
        <v>0.14000000000000001</v>
      </c>
    </row>
    <row r="119" spans="1:7" ht="20.25" customHeight="1">
      <c r="A119" s="4" t="s">
        <v>6</v>
      </c>
      <c r="B119" s="49">
        <f>$B$7*$G$119</f>
        <v>276.64999999999998</v>
      </c>
      <c r="C119" s="15">
        <f>$C$7*$G$119</f>
        <v>241.45</v>
      </c>
      <c r="D119" s="56">
        <f>$D$7*$G$119</f>
        <v>171.05</v>
      </c>
      <c r="E119" s="70">
        <f>$E$7*$G$119</f>
        <v>135.85</v>
      </c>
      <c r="F119" s="39" t="s">
        <v>93</v>
      </c>
      <c r="G119" s="35">
        <v>0.11</v>
      </c>
    </row>
    <row r="120" spans="1:7" ht="20.25" customHeight="1">
      <c r="A120" s="4" t="s">
        <v>7</v>
      </c>
      <c r="B120" s="49">
        <f>$B$7*$G$120</f>
        <v>226.35</v>
      </c>
      <c r="C120" s="15">
        <f>$C$7*$G$120</f>
        <v>197.54999999999998</v>
      </c>
      <c r="D120" s="56">
        <f>$D$7*$G$120</f>
        <v>139.94999999999999</v>
      </c>
      <c r="E120" s="70">
        <f>$E$7*$G$120</f>
        <v>111.14999999999999</v>
      </c>
      <c r="F120" s="39" t="s">
        <v>93</v>
      </c>
      <c r="G120" s="35">
        <v>0.09</v>
      </c>
    </row>
    <row r="121" spans="1:7" ht="20.25" customHeight="1">
      <c r="A121" s="4" t="s">
        <v>8</v>
      </c>
      <c r="B121" s="16">
        <f>$B$7*$G$121</f>
        <v>193.655</v>
      </c>
      <c r="C121" s="15">
        <f>$C$7*$G$121</f>
        <v>169.01499999999999</v>
      </c>
      <c r="D121" s="56">
        <f>$D$7*$G$121</f>
        <v>119.735</v>
      </c>
      <c r="E121" s="70">
        <f>$E$7*$G$121</f>
        <v>95.094999999999999</v>
      </c>
      <c r="F121" s="39" t="s">
        <v>93</v>
      </c>
      <c r="G121" s="72">
        <v>7.6999999999999999E-2</v>
      </c>
    </row>
    <row r="122" spans="1:7" ht="20.25" customHeight="1">
      <c r="A122" s="4" t="s">
        <v>9</v>
      </c>
      <c r="B122" s="49">
        <f>$B$7*$G$122</f>
        <v>176.05</v>
      </c>
      <c r="C122" s="15">
        <f>$C$7*$G$122</f>
        <v>153.65</v>
      </c>
      <c r="D122" s="56">
        <f>$D$7*$G$122</f>
        <v>108.85000000000001</v>
      </c>
      <c r="E122" s="70">
        <f>$E$7*$G$122</f>
        <v>86.45</v>
      </c>
      <c r="F122" s="39" t="s">
        <v>93</v>
      </c>
      <c r="G122" s="35">
        <v>7.0000000000000007E-2</v>
      </c>
    </row>
    <row r="123" spans="1:7" ht="20.25" customHeight="1">
      <c r="A123" s="4" t="s">
        <v>10</v>
      </c>
      <c r="B123" s="16">
        <f>$B$7*$G$123</f>
        <v>163.47499999999999</v>
      </c>
      <c r="C123" s="15">
        <f>$C$7*$G$123</f>
        <v>142.67500000000001</v>
      </c>
      <c r="D123" s="56">
        <f>$D$7*$G$123</f>
        <v>101.075</v>
      </c>
      <c r="E123" s="70">
        <f>$E$7*$G$123</f>
        <v>80.275000000000006</v>
      </c>
      <c r="F123" s="39" t="s">
        <v>93</v>
      </c>
      <c r="G123" s="72">
        <v>6.5000000000000002E-2</v>
      </c>
    </row>
    <row r="124" spans="1:7" ht="20.25" customHeight="1">
      <c r="A124" s="4" t="s">
        <v>13</v>
      </c>
      <c r="B124" s="49">
        <f>$B$7*$G$124</f>
        <v>150.9</v>
      </c>
      <c r="C124" s="15">
        <f>$C$7*$G$124</f>
        <v>131.69999999999999</v>
      </c>
      <c r="D124" s="56">
        <f>$D$7*$G$124</f>
        <v>93.3</v>
      </c>
      <c r="E124" s="70">
        <f>$E$7*$G$124</f>
        <v>74.099999999999994</v>
      </c>
      <c r="F124" s="39" t="s">
        <v>93</v>
      </c>
      <c r="G124" s="35">
        <v>0.06</v>
      </c>
    </row>
    <row r="125" spans="1:7" ht="20.25" customHeight="1">
      <c r="A125" s="4" t="s">
        <v>12</v>
      </c>
      <c r="B125" s="16">
        <f>$B$7*$G$125</f>
        <v>138.32499999999999</v>
      </c>
      <c r="C125" s="15">
        <f>$C$7*$G$125</f>
        <v>120.72499999999999</v>
      </c>
      <c r="D125" s="56">
        <f>$D$7*$G$125</f>
        <v>85.525000000000006</v>
      </c>
      <c r="E125" s="70">
        <f>$E$7*$G$125</f>
        <v>67.924999999999997</v>
      </c>
      <c r="F125" s="39" t="s">
        <v>93</v>
      </c>
      <c r="G125" s="72">
        <v>5.5E-2</v>
      </c>
    </row>
    <row r="126" spans="1:7" ht="20.25" customHeight="1">
      <c r="A126" s="4" t="s">
        <v>40</v>
      </c>
      <c r="B126" s="49">
        <f>$B$7*$G$126</f>
        <v>125.75</v>
      </c>
      <c r="C126" s="15">
        <f>$C$7*$G$126</f>
        <v>109.75</v>
      </c>
      <c r="D126" s="56">
        <f>$D$7*$G$126</f>
        <v>77.75</v>
      </c>
      <c r="E126" s="70">
        <f>$E$7*$G$126</f>
        <v>61.75</v>
      </c>
      <c r="F126" s="39" t="s">
        <v>93</v>
      </c>
      <c r="G126" s="35">
        <v>0.05</v>
      </c>
    </row>
    <row r="127" spans="1:7" ht="20.25" customHeight="1">
      <c r="A127" s="4" t="s">
        <v>39</v>
      </c>
      <c r="B127" s="16">
        <f>$B$7*$G$127</f>
        <v>113.175</v>
      </c>
      <c r="C127" s="15">
        <f>$C$7*$G$127</f>
        <v>98.774999999999991</v>
      </c>
      <c r="D127" s="56">
        <f>$D$7*$G$127</f>
        <v>69.974999999999994</v>
      </c>
      <c r="E127" s="70">
        <f>$E$7*$G$127</f>
        <v>55.574999999999996</v>
      </c>
      <c r="F127" s="39" t="s">
        <v>93</v>
      </c>
      <c r="G127" s="72">
        <v>4.4999999999999998E-2</v>
      </c>
    </row>
    <row r="128" spans="1:7" ht="20.25" customHeight="1">
      <c r="A128" s="4" t="s">
        <v>38</v>
      </c>
      <c r="B128" s="49">
        <f>$B$7*$G$128</f>
        <v>100.60000000000001</v>
      </c>
      <c r="C128" s="15">
        <f>$C$7*$G$128</f>
        <v>87.8</v>
      </c>
      <c r="D128" s="56">
        <f>$D$7*$G$128</f>
        <v>62.2</v>
      </c>
      <c r="E128" s="70">
        <f>$E$7*$G$128</f>
        <v>49.4</v>
      </c>
      <c r="F128" s="39" t="s">
        <v>93</v>
      </c>
      <c r="G128" s="35">
        <v>0.04</v>
      </c>
    </row>
    <row r="129" spans="1:7" ht="20.25" customHeight="1">
      <c r="A129" s="4" t="s">
        <v>57</v>
      </c>
      <c r="B129" s="16">
        <f>$B$7*$G$129</f>
        <v>93.054999999999993</v>
      </c>
      <c r="C129" s="15">
        <f>$C$7*$G$129</f>
        <v>81.214999999999989</v>
      </c>
      <c r="D129" s="56">
        <f>$D$7*$G$129</f>
        <v>57.534999999999997</v>
      </c>
      <c r="E129" s="70">
        <f>$E$7*$G$129</f>
        <v>45.695</v>
      </c>
      <c r="F129" s="39" t="s">
        <v>93</v>
      </c>
      <c r="G129" s="72">
        <v>3.6999999999999998E-2</v>
      </c>
    </row>
    <row r="130" spans="1:7" ht="20.25" customHeight="1">
      <c r="A130" s="4" t="s">
        <v>60</v>
      </c>
      <c r="B130" s="16">
        <f>$B$7*$G$130</f>
        <v>82.995000000000005</v>
      </c>
      <c r="C130" s="15">
        <f>$C$7*$G$130</f>
        <v>72.435000000000002</v>
      </c>
      <c r="D130" s="56">
        <f>$D$7*$G$130</f>
        <v>51.315000000000005</v>
      </c>
      <c r="E130" s="70">
        <f>$E$7*$G$130</f>
        <v>40.755000000000003</v>
      </c>
      <c r="F130" s="39" t="s">
        <v>93</v>
      </c>
      <c r="G130" s="72">
        <v>3.3000000000000002E-2</v>
      </c>
    </row>
    <row r="131" spans="1:7" ht="20.25" customHeight="1">
      <c r="A131" s="4" t="s">
        <v>61</v>
      </c>
      <c r="B131" s="16">
        <f>$B$7*$G$131</f>
        <v>72.935000000000002</v>
      </c>
      <c r="C131" s="15">
        <f>$C$7*$G$131</f>
        <v>63.655000000000001</v>
      </c>
      <c r="D131" s="56">
        <f>$D$7*$G$131</f>
        <v>45.094999999999999</v>
      </c>
      <c r="E131" s="70">
        <f>$E$7*$G$131</f>
        <v>35.815000000000005</v>
      </c>
      <c r="F131" s="39" t="s">
        <v>93</v>
      </c>
      <c r="G131" s="72">
        <v>2.9000000000000001E-2</v>
      </c>
    </row>
    <row r="132" spans="1:7" ht="20.25" customHeight="1">
      <c r="A132" s="4" t="s">
        <v>62</v>
      </c>
      <c r="B132" s="16">
        <f>$B$7*$G$132</f>
        <v>62.875</v>
      </c>
      <c r="C132" s="15">
        <f>$C$7*$G$132</f>
        <v>54.875</v>
      </c>
      <c r="D132" s="56">
        <f>$D$7*$G$132</f>
        <v>38.875</v>
      </c>
      <c r="E132" s="70">
        <f>$E$7*$G$132</f>
        <v>30.875</v>
      </c>
      <c r="F132" s="39" t="s">
        <v>93</v>
      </c>
      <c r="G132" s="72">
        <v>2.5000000000000001E-2</v>
      </c>
    </row>
    <row r="133" spans="1:7" ht="20.25" customHeight="1">
      <c r="A133" s="4" t="s">
        <v>64</v>
      </c>
      <c r="B133" s="16">
        <f>$B$7*$G$133</f>
        <v>52.815000000000005</v>
      </c>
      <c r="C133" s="15">
        <f>$C$7*$G$133</f>
        <v>46.095000000000006</v>
      </c>
      <c r="D133" s="56">
        <f>$D$7*$G$133</f>
        <v>32.655000000000001</v>
      </c>
      <c r="E133" s="70">
        <f>$E$7*$G$133</f>
        <v>25.935000000000002</v>
      </c>
      <c r="F133" s="39" t="s">
        <v>93</v>
      </c>
      <c r="G133" s="72">
        <v>2.1000000000000001E-2</v>
      </c>
    </row>
    <row r="134" spans="1:7" ht="20.25" customHeight="1">
      <c r="A134" s="4" t="s">
        <v>65</v>
      </c>
      <c r="B134" s="16">
        <f>$B$7*$G$134</f>
        <v>42.755000000000003</v>
      </c>
      <c r="C134" s="15">
        <f>$C$7*$G$134</f>
        <v>37.315000000000005</v>
      </c>
      <c r="D134" s="56">
        <f>$D$7*$G$134</f>
        <v>26.435000000000002</v>
      </c>
      <c r="E134" s="70">
        <f>$E$7*$G$134</f>
        <v>20.995000000000001</v>
      </c>
      <c r="F134" s="39" t="s">
        <v>93</v>
      </c>
      <c r="G134" s="72">
        <v>1.7000000000000001E-2</v>
      </c>
    </row>
    <row r="135" spans="1:7" ht="20.25" customHeight="1">
      <c r="A135" s="4" t="s">
        <v>66</v>
      </c>
      <c r="B135" s="16">
        <f>$B$7*$G$135</f>
        <v>35.21</v>
      </c>
      <c r="C135" s="15">
        <f>$C$7*$G$135</f>
        <v>30.73</v>
      </c>
      <c r="D135" s="56">
        <f>$D$7*$G$135</f>
        <v>21.77</v>
      </c>
      <c r="E135" s="70">
        <f>$E$7*$G$135</f>
        <v>17.29</v>
      </c>
      <c r="F135" s="39" t="s">
        <v>93</v>
      </c>
      <c r="G135" s="72">
        <v>1.4E-2</v>
      </c>
    </row>
    <row r="136" spans="1:7" ht="20.25" customHeight="1">
      <c r="A136" s="4" t="s">
        <v>67</v>
      </c>
      <c r="B136" s="16">
        <f>$B$7*$G$136</f>
        <v>30.18</v>
      </c>
      <c r="C136" s="15">
        <f>$C$7*$G$136</f>
        <v>26.34</v>
      </c>
      <c r="D136" s="56">
        <f>$D$7*$G$136</f>
        <v>18.66</v>
      </c>
      <c r="E136" s="70">
        <f>$E$7*$G$136</f>
        <v>14.82</v>
      </c>
      <c r="F136" s="39" t="s">
        <v>93</v>
      </c>
      <c r="G136" s="72">
        <v>1.2E-2</v>
      </c>
    </row>
    <row r="137" spans="1:7" ht="20.25" customHeight="1">
      <c r="A137" s="4" t="s">
        <v>68</v>
      </c>
      <c r="B137" s="49">
        <f>$B$7*$G$137</f>
        <v>25.150000000000002</v>
      </c>
      <c r="C137" s="15">
        <f>$C$7*$G$137</f>
        <v>21.95</v>
      </c>
      <c r="D137" s="56">
        <f>$D$7*$G$137</f>
        <v>15.55</v>
      </c>
      <c r="E137" s="70">
        <f>$E$7*$G$137</f>
        <v>12.35</v>
      </c>
      <c r="F137" s="39" t="s">
        <v>93</v>
      </c>
      <c r="G137" s="35">
        <v>0.01</v>
      </c>
    </row>
    <row r="138" spans="1:7" ht="20.25" customHeight="1">
      <c r="A138" s="4" t="s">
        <v>14</v>
      </c>
      <c r="B138" s="17">
        <f>SUM(B118:B137)</f>
        <v>2515</v>
      </c>
      <c r="C138" s="17">
        <f t="shared" ref="C138:E138" si="6">SUM(C118:C137)</f>
        <v>2194.9999999999995</v>
      </c>
      <c r="D138" s="17">
        <f t="shared" si="6"/>
        <v>1555.0000000000002</v>
      </c>
      <c r="E138" s="17">
        <f t="shared" si="6"/>
        <v>1234.9999999999998</v>
      </c>
      <c r="F138" s="17">
        <f>B138+C138+D138+E138</f>
        <v>7500</v>
      </c>
      <c r="G138" s="18">
        <f>SUM(G118:G137)</f>
        <v>1.0000000000000004</v>
      </c>
    </row>
    <row r="139" spans="1:7" ht="20.25" customHeight="1">
      <c r="A139" s="198"/>
      <c r="B139" s="199"/>
      <c r="C139" s="199"/>
      <c r="D139" s="199"/>
      <c r="E139" s="199"/>
      <c r="F139" s="199"/>
      <c r="G139" s="200"/>
    </row>
    <row r="140" spans="1:7" ht="20.25" customHeight="1">
      <c r="A140" s="203" t="s">
        <v>82</v>
      </c>
      <c r="B140" s="204"/>
      <c r="C140" s="204"/>
      <c r="D140" s="204"/>
      <c r="E140" s="204"/>
      <c r="F140" s="204"/>
      <c r="G140" s="205"/>
    </row>
    <row r="141" spans="1:7" ht="20.25" customHeight="1">
      <c r="A141" s="4" t="s">
        <v>15</v>
      </c>
      <c r="B141" s="16" t="s">
        <v>0</v>
      </c>
      <c r="C141" s="15" t="s">
        <v>1</v>
      </c>
      <c r="D141" s="56" t="s">
        <v>2</v>
      </c>
      <c r="E141" s="70" t="s">
        <v>3</v>
      </c>
      <c r="F141" s="206"/>
      <c r="G141" s="207"/>
    </row>
    <row r="142" spans="1:7" ht="20.25" customHeight="1">
      <c r="A142" s="4" t="s">
        <v>5</v>
      </c>
      <c r="B142" s="49">
        <f>$B$7*$G$142</f>
        <v>301.8</v>
      </c>
      <c r="C142" s="15">
        <f>$C$7*$G$142</f>
        <v>263.39999999999998</v>
      </c>
      <c r="D142" s="56">
        <f>$D$7*$G$142</f>
        <v>186.6</v>
      </c>
      <c r="E142" s="70">
        <f>$E$7*$G$142</f>
        <v>148.19999999999999</v>
      </c>
      <c r="F142" s="39" t="s">
        <v>93</v>
      </c>
      <c r="G142" s="35">
        <v>0.12</v>
      </c>
    </row>
    <row r="143" spans="1:7" ht="20.25" customHeight="1">
      <c r="A143" s="4" t="s">
        <v>6</v>
      </c>
      <c r="B143" s="16">
        <f>$B$7*$G$143</f>
        <v>238.92500000000001</v>
      </c>
      <c r="C143" s="15">
        <f>$C$7*$G$143</f>
        <v>208.52500000000001</v>
      </c>
      <c r="D143" s="56">
        <f>$D$7*$G$143</f>
        <v>147.72499999999999</v>
      </c>
      <c r="E143" s="70">
        <f>$E$7*$G$143</f>
        <v>117.325</v>
      </c>
      <c r="F143" s="39" t="s">
        <v>93</v>
      </c>
      <c r="G143" s="72">
        <v>9.5000000000000001E-2</v>
      </c>
    </row>
    <row r="144" spans="1:7" ht="20.25" customHeight="1">
      <c r="A144" s="4" t="s">
        <v>7</v>
      </c>
      <c r="B144" s="16">
        <f>$B$7*$G$144</f>
        <v>183.595</v>
      </c>
      <c r="C144" s="15">
        <f>$C$7*$G$144</f>
        <v>160.23499999999999</v>
      </c>
      <c r="D144" s="56">
        <f>$D$7*$G$144</f>
        <v>113.51499999999999</v>
      </c>
      <c r="E144" s="74">
        <f>$E$7*$G$144</f>
        <v>90.155000000000001</v>
      </c>
      <c r="F144" s="39" t="s">
        <v>93</v>
      </c>
      <c r="G144" s="72">
        <v>7.2999999999999995E-2</v>
      </c>
    </row>
    <row r="145" spans="1:7" ht="20.25" customHeight="1">
      <c r="A145" s="4" t="s">
        <v>8</v>
      </c>
      <c r="B145" s="16">
        <f>$B$7*$G$145</f>
        <v>155.93</v>
      </c>
      <c r="C145" s="15">
        <f>$C$7*$G$145</f>
        <v>136.09</v>
      </c>
      <c r="D145" s="56">
        <f>$D$7*$G$145</f>
        <v>96.41</v>
      </c>
      <c r="E145" s="70">
        <f>$E$7*$G$145</f>
        <v>76.569999999999993</v>
      </c>
      <c r="F145" s="39" t="s">
        <v>93</v>
      </c>
      <c r="G145" s="72">
        <v>6.2E-2</v>
      </c>
    </row>
    <row r="146" spans="1:7" ht="20.25" customHeight="1">
      <c r="A146" s="4" t="s">
        <v>9</v>
      </c>
      <c r="B146" s="49">
        <f>$B$7*$G$146</f>
        <v>125.75</v>
      </c>
      <c r="C146" s="15">
        <f>$C$7*$G$146</f>
        <v>109.75</v>
      </c>
      <c r="D146" s="56">
        <f>$D$7*$G$146</f>
        <v>77.75</v>
      </c>
      <c r="E146" s="70">
        <f>$E$7*$G$146</f>
        <v>61.75</v>
      </c>
      <c r="F146" s="39" t="s">
        <v>93</v>
      </c>
      <c r="G146" s="35">
        <v>0.05</v>
      </c>
    </row>
    <row r="147" spans="1:7" ht="20.25" customHeight="1">
      <c r="A147" s="4" t="s">
        <v>10</v>
      </c>
      <c r="B147" s="16">
        <f>$B$7*$G$147</f>
        <v>113.175</v>
      </c>
      <c r="C147" s="15">
        <f>$C$7*$G$147</f>
        <v>98.774999999999991</v>
      </c>
      <c r="D147" s="56">
        <f>$D$7*$G$147</f>
        <v>69.974999999999994</v>
      </c>
      <c r="E147" s="70">
        <f>$E$7*$G$147</f>
        <v>55.574999999999996</v>
      </c>
      <c r="F147" s="39" t="s">
        <v>93</v>
      </c>
      <c r="G147" s="72">
        <v>4.4999999999999998E-2</v>
      </c>
    </row>
    <row r="148" spans="1:7" ht="20.25" customHeight="1">
      <c r="A148" s="4" t="s">
        <v>13</v>
      </c>
      <c r="B148" s="16">
        <f>$B$7*$G$148</f>
        <v>108.145</v>
      </c>
      <c r="C148" s="15">
        <f>$C$7*$G$148</f>
        <v>94.384999999999991</v>
      </c>
      <c r="D148" s="56">
        <f>$D$7*$G$148</f>
        <v>66.864999999999995</v>
      </c>
      <c r="E148" s="70">
        <f>$E$7*$G$148</f>
        <v>53.104999999999997</v>
      </c>
      <c r="F148" s="39" t="s">
        <v>93</v>
      </c>
      <c r="G148" s="72">
        <v>4.2999999999999997E-2</v>
      </c>
    </row>
    <row r="149" spans="1:7" ht="20.25" customHeight="1">
      <c r="A149" s="4" t="s">
        <v>12</v>
      </c>
      <c r="B149" s="49">
        <f>$B$7*$G$149</f>
        <v>100.60000000000001</v>
      </c>
      <c r="C149" s="15">
        <f>$C$7*$G$149</f>
        <v>87.8</v>
      </c>
      <c r="D149" s="56">
        <f>$D$7*$G$149</f>
        <v>62.2</v>
      </c>
      <c r="E149" s="70">
        <f>$E$7*$G$149</f>
        <v>49.4</v>
      </c>
      <c r="F149" s="39" t="s">
        <v>93</v>
      </c>
      <c r="G149" s="35">
        <v>0.04</v>
      </c>
    </row>
    <row r="150" spans="1:7" ht="20.25" customHeight="1">
      <c r="A150" s="4" t="s">
        <v>40</v>
      </c>
      <c r="B150" s="16">
        <f>$B$7*$G$150</f>
        <v>93.054999999999993</v>
      </c>
      <c r="C150" s="15">
        <f>$C$7*$G$150</f>
        <v>81.214999999999989</v>
      </c>
      <c r="D150" s="56">
        <f>$D$7*$G$150</f>
        <v>57.534999999999997</v>
      </c>
      <c r="E150" s="70">
        <f>$E$7*$G$150</f>
        <v>45.695</v>
      </c>
      <c r="F150" s="39" t="s">
        <v>93</v>
      </c>
      <c r="G150" s="72">
        <v>3.6999999999999998E-2</v>
      </c>
    </row>
    <row r="151" spans="1:7" ht="20.25" customHeight="1">
      <c r="A151" s="4" t="s">
        <v>39</v>
      </c>
      <c r="B151" s="16">
        <f>$B$7*$G$151</f>
        <v>88.025000000000006</v>
      </c>
      <c r="C151" s="15">
        <f>$C$7*$G$151</f>
        <v>76.825000000000003</v>
      </c>
      <c r="D151" s="56">
        <f>$D$7*$G$151</f>
        <v>54.425000000000004</v>
      </c>
      <c r="E151" s="70">
        <f>$E$7*$G$151</f>
        <v>43.225000000000001</v>
      </c>
      <c r="F151" s="39" t="s">
        <v>93</v>
      </c>
      <c r="G151" s="72">
        <v>3.5000000000000003E-2</v>
      </c>
    </row>
    <row r="152" spans="1:7" ht="20.25" customHeight="1">
      <c r="A152" s="4" t="s">
        <v>38</v>
      </c>
      <c r="B152" s="16">
        <f>$B$7*$G$152</f>
        <v>82.995000000000005</v>
      </c>
      <c r="C152" s="15">
        <f>$C$7*$G$152</f>
        <v>72.435000000000002</v>
      </c>
      <c r="D152" s="56">
        <f>$D$7*$G$152</f>
        <v>51.315000000000005</v>
      </c>
      <c r="E152" s="70">
        <f>$E$7*$G$152</f>
        <v>40.755000000000003</v>
      </c>
      <c r="F152" s="39" t="s">
        <v>93</v>
      </c>
      <c r="G152" s="72">
        <v>3.3000000000000002E-2</v>
      </c>
    </row>
    <row r="153" spans="1:7" ht="20.25" customHeight="1">
      <c r="A153" s="4" t="s">
        <v>57</v>
      </c>
      <c r="B153" s="16">
        <f>$B$7*$G$153</f>
        <v>77.965000000000003</v>
      </c>
      <c r="C153" s="15">
        <f>$C$7*$G$153</f>
        <v>68.045000000000002</v>
      </c>
      <c r="D153" s="56">
        <f>$D$7*$G$153</f>
        <v>48.204999999999998</v>
      </c>
      <c r="E153" s="70">
        <f>$E$7*$G$153</f>
        <v>38.284999999999997</v>
      </c>
      <c r="F153" s="39" t="s">
        <v>93</v>
      </c>
      <c r="G153" s="72">
        <v>3.1E-2</v>
      </c>
    </row>
    <row r="154" spans="1:7" ht="20.25" customHeight="1">
      <c r="A154" s="4" t="s">
        <v>60</v>
      </c>
      <c r="B154" s="16">
        <f>$B$7*$G$154</f>
        <v>72.935000000000002</v>
      </c>
      <c r="C154" s="15">
        <f>$C$7*$G$154</f>
        <v>63.655000000000001</v>
      </c>
      <c r="D154" s="56">
        <f>$D$7*$G$154</f>
        <v>45.094999999999999</v>
      </c>
      <c r="E154" s="70">
        <f>$E$7*$G$154</f>
        <v>35.815000000000005</v>
      </c>
      <c r="F154" s="39" t="s">
        <v>93</v>
      </c>
      <c r="G154" s="72">
        <v>2.9000000000000001E-2</v>
      </c>
    </row>
    <row r="155" spans="1:7" ht="20.25" customHeight="1">
      <c r="A155" s="4" t="s">
        <v>61</v>
      </c>
      <c r="B155" s="16">
        <f>$B$7*$G$155</f>
        <v>67.905000000000001</v>
      </c>
      <c r="C155" s="15">
        <f>$C$7*$G$155</f>
        <v>59.265000000000001</v>
      </c>
      <c r="D155" s="56">
        <f>$D$7*$G$155</f>
        <v>41.984999999999999</v>
      </c>
      <c r="E155" s="70">
        <f>$E$7*$G$155</f>
        <v>33.344999999999999</v>
      </c>
      <c r="F155" s="39" t="s">
        <v>93</v>
      </c>
      <c r="G155" s="72">
        <v>2.7E-2</v>
      </c>
    </row>
    <row r="156" spans="1:7" ht="20.25" customHeight="1">
      <c r="A156" s="4" t="s">
        <v>62</v>
      </c>
      <c r="B156" s="16">
        <f>$B$7*$G$156</f>
        <v>62.875</v>
      </c>
      <c r="C156" s="15">
        <f>$C$7*$G$156</f>
        <v>54.875</v>
      </c>
      <c r="D156" s="56">
        <f>$D$7*$G$156</f>
        <v>38.875</v>
      </c>
      <c r="E156" s="70">
        <f>$E$7*$G$156</f>
        <v>30.875</v>
      </c>
      <c r="F156" s="39" t="s">
        <v>93</v>
      </c>
      <c r="G156" s="72">
        <v>2.5000000000000001E-2</v>
      </c>
    </row>
    <row r="157" spans="1:7" ht="20.25" customHeight="1">
      <c r="A157" s="4" t="s">
        <v>64</v>
      </c>
      <c r="B157" s="16">
        <f>$B$7*$G$157</f>
        <v>60.36</v>
      </c>
      <c r="C157" s="15">
        <f>$C$7*$G$157</f>
        <v>52.68</v>
      </c>
      <c r="D157" s="56">
        <f>$D$7*$G$157</f>
        <v>37.32</v>
      </c>
      <c r="E157" s="70">
        <f>$E$7*$G$157</f>
        <v>29.64</v>
      </c>
      <c r="F157" s="39" t="s">
        <v>93</v>
      </c>
      <c r="G157" s="72">
        <v>2.4E-2</v>
      </c>
    </row>
    <row r="158" spans="1:7" ht="20.25" customHeight="1">
      <c r="A158" s="4" t="s">
        <v>65</v>
      </c>
      <c r="B158" s="16">
        <f>$B$7*$G$158</f>
        <v>57.844999999999999</v>
      </c>
      <c r="C158" s="15">
        <f>$C$7*$G$158</f>
        <v>50.484999999999999</v>
      </c>
      <c r="D158" s="56">
        <f>$D$7*$G$158</f>
        <v>35.765000000000001</v>
      </c>
      <c r="E158" s="70">
        <f>$E$7*$G$158</f>
        <v>28.405000000000001</v>
      </c>
      <c r="F158" s="39" t="s">
        <v>93</v>
      </c>
      <c r="G158" s="72">
        <v>2.3E-2</v>
      </c>
    </row>
    <row r="159" spans="1:7" ht="20.25" customHeight="1">
      <c r="A159" s="4" t="s">
        <v>66</v>
      </c>
      <c r="B159" s="16">
        <f>$B$7*$G$159</f>
        <v>55.33</v>
      </c>
      <c r="C159" s="15">
        <f>$C$7*$G$159</f>
        <v>48.29</v>
      </c>
      <c r="D159" s="56">
        <f>$D$7*$G$159</f>
        <v>34.21</v>
      </c>
      <c r="E159" s="70">
        <f>$E$7*$G$159</f>
        <v>27.169999999999998</v>
      </c>
      <c r="F159" s="39" t="s">
        <v>93</v>
      </c>
      <c r="G159" s="72">
        <v>2.1999999999999999E-2</v>
      </c>
    </row>
    <row r="160" spans="1:7" ht="20.25" customHeight="1">
      <c r="A160" s="4" t="s">
        <v>67</v>
      </c>
      <c r="B160" s="16">
        <f>$B$7*$G$160</f>
        <v>52.815000000000005</v>
      </c>
      <c r="C160" s="15">
        <f>$C$7*$G$160</f>
        <v>46.095000000000006</v>
      </c>
      <c r="D160" s="56">
        <f>$D$7*$G$160</f>
        <v>32.655000000000001</v>
      </c>
      <c r="E160" s="70">
        <f>$E$7*$G$160</f>
        <v>25.935000000000002</v>
      </c>
      <c r="F160" s="39" t="s">
        <v>93</v>
      </c>
      <c r="G160" s="72">
        <v>2.1000000000000001E-2</v>
      </c>
    </row>
    <row r="161" spans="1:7" ht="20.25" customHeight="1">
      <c r="A161" s="4" t="s">
        <v>68</v>
      </c>
      <c r="B161" s="49">
        <f>$B$7*$G$161</f>
        <v>50.300000000000004</v>
      </c>
      <c r="C161" s="15">
        <f>$C$7*$G$161</f>
        <v>43.9</v>
      </c>
      <c r="D161" s="56">
        <f>$D$7*$G$161</f>
        <v>31.1</v>
      </c>
      <c r="E161" s="70">
        <f>$E$7*$G$161</f>
        <v>24.7</v>
      </c>
      <c r="F161" s="39" t="s">
        <v>93</v>
      </c>
      <c r="G161" s="35">
        <v>0.02</v>
      </c>
    </row>
    <row r="162" spans="1:7" ht="20.25" customHeight="1">
      <c r="A162" s="4" t="s">
        <v>69</v>
      </c>
      <c r="B162" s="16">
        <f>$B$7*$G$162</f>
        <v>47.784999999999997</v>
      </c>
      <c r="C162" s="15">
        <f>$C$7*$G$162</f>
        <v>41.704999999999998</v>
      </c>
      <c r="D162" s="56">
        <f>$D$7*$G$162</f>
        <v>29.544999999999998</v>
      </c>
      <c r="E162" s="70">
        <f>$E$7*$G$162</f>
        <v>23.465</v>
      </c>
      <c r="F162" s="39" t="s">
        <v>93</v>
      </c>
      <c r="G162" s="72">
        <v>1.9E-2</v>
      </c>
    </row>
    <row r="163" spans="1:7" ht="20.25" customHeight="1">
      <c r="A163" s="4" t="s">
        <v>70</v>
      </c>
      <c r="B163" s="16">
        <f>$B$7*$G$163</f>
        <v>45.269999999999996</v>
      </c>
      <c r="C163" s="15">
        <f>$C$7*$G$163</f>
        <v>39.51</v>
      </c>
      <c r="D163" s="56">
        <f>$D$7*$G$163</f>
        <v>27.99</v>
      </c>
      <c r="E163" s="70">
        <f>$E$7*$G$163</f>
        <v>22.229999999999997</v>
      </c>
      <c r="F163" s="39" t="s">
        <v>93</v>
      </c>
      <c r="G163" s="72">
        <v>1.7999999999999999E-2</v>
      </c>
    </row>
    <row r="164" spans="1:7" ht="20.25" customHeight="1">
      <c r="A164" s="4" t="s">
        <v>71</v>
      </c>
      <c r="B164" s="16">
        <f>$B$7*$G$164</f>
        <v>42.755000000000003</v>
      </c>
      <c r="C164" s="15">
        <f>$C$7*$G$164</f>
        <v>37.315000000000005</v>
      </c>
      <c r="D164" s="56">
        <f>$D$7*$G$164</f>
        <v>26.435000000000002</v>
      </c>
      <c r="E164" s="70">
        <f>$E$7*$G$164</f>
        <v>20.995000000000001</v>
      </c>
      <c r="F164" s="39" t="s">
        <v>93</v>
      </c>
      <c r="G164" s="72">
        <v>1.7000000000000001E-2</v>
      </c>
    </row>
    <row r="165" spans="1:7" ht="20.25" customHeight="1">
      <c r="A165" s="4" t="s">
        <v>72</v>
      </c>
      <c r="B165" s="16">
        <f>$B$7*$G$165</f>
        <v>40.24</v>
      </c>
      <c r="C165" s="15">
        <f>$C$7*$G$165</f>
        <v>35.119999999999997</v>
      </c>
      <c r="D165" s="56">
        <f>$D$7*$G$165</f>
        <v>24.88</v>
      </c>
      <c r="E165" s="70">
        <f>$E$7*$G$165</f>
        <v>19.760000000000002</v>
      </c>
      <c r="F165" s="39" t="s">
        <v>93</v>
      </c>
      <c r="G165" s="72">
        <v>1.6E-2</v>
      </c>
    </row>
    <row r="166" spans="1:7" ht="20.25" customHeight="1">
      <c r="A166" s="4" t="s">
        <v>73</v>
      </c>
      <c r="B166" s="16">
        <f>$B$7*$G$166</f>
        <v>37.725000000000001</v>
      </c>
      <c r="C166" s="15">
        <f>$C$7*$G$166</f>
        <v>32.924999999999997</v>
      </c>
      <c r="D166" s="56">
        <f>$D$7*$G$166</f>
        <v>23.324999999999999</v>
      </c>
      <c r="E166" s="70">
        <f>$E$7*$G$166</f>
        <v>18.524999999999999</v>
      </c>
      <c r="F166" s="39" t="s">
        <v>93</v>
      </c>
      <c r="G166" s="72">
        <v>1.4999999999999999E-2</v>
      </c>
    </row>
    <row r="167" spans="1:7" ht="20.25" customHeight="1">
      <c r="A167" s="4" t="s">
        <v>74</v>
      </c>
      <c r="B167" s="16">
        <f>$B$7*$G$167</f>
        <v>35.21</v>
      </c>
      <c r="C167" s="15">
        <f>$C$7*$G$167</f>
        <v>30.73</v>
      </c>
      <c r="D167" s="56">
        <f>$D$7*$G$167</f>
        <v>21.77</v>
      </c>
      <c r="E167" s="70">
        <f>$E$7*$G$167</f>
        <v>17.29</v>
      </c>
      <c r="F167" s="39" t="s">
        <v>93</v>
      </c>
      <c r="G167" s="72">
        <v>1.4E-2</v>
      </c>
    </row>
    <row r="168" spans="1:7" ht="20.25" customHeight="1">
      <c r="A168" s="4" t="s">
        <v>75</v>
      </c>
      <c r="B168" s="16">
        <f>$B$7*$G$168</f>
        <v>32.695</v>
      </c>
      <c r="C168" s="15">
        <f>$C$7*$G$168</f>
        <v>28.535</v>
      </c>
      <c r="D168" s="56">
        <f>$D$7*$G$168</f>
        <v>20.215</v>
      </c>
      <c r="E168" s="70">
        <f>$E$7*$G$168</f>
        <v>16.055</v>
      </c>
      <c r="F168" s="39" t="s">
        <v>93</v>
      </c>
      <c r="G168" s="72">
        <v>1.2999999999999999E-2</v>
      </c>
    </row>
    <row r="169" spans="1:7" ht="20.25" customHeight="1">
      <c r="A169" s="4" t="s">
        <v>76</v>
      </c>
      <c r="B169" s="16">
        <f>$B$7*$G$169</f>
        <v>30.18</v>
      </c>
      <c r="C169" s="15">
        <f>$C$7*$G$169</f>
        <v>26.34</v>
      </c>
      <c r="D169" s="56">
        <f>$D$7*$G$169</f>
        <v>18.66</v>
      </c>
      <c r="E169" s="70">
        <f>$E$7*$G$169</f>
        <v>14.82</v>
      </c>
      <c r="F169" s="39" t="s">
        <v>93</v>
      </c>
      <c r="G169" s="72">
        <v>1.2E-2</v>
      </c>
    </row>
    <row r="170" spans="1:7" ht="20.25" customHeight="1">
      <c r="A170" s="4" t="s">
        <v>77</v>
      </c>
      <c r="B170" s="16">
        <f>$B$7*$G$170</f>
        <v>27.664999999999999</v>
      </c>
      <c r="C170" s="15">
        <f>$C$7*$G$170</f>
        <v>24.145</v>
      </c>
      <c r="D170" s="56">
        <f>$D$7*$G$170</f>
        <v>17.105</v>
      </c>
      <c r="E170" s="70">
        <f>$E$7*$G$170</f>
        <v>13.584999999999999</v>
      </c>
      <c r="F170" s="39" t="s">
        <v>93</v>
      </c>
      <c r="G170" s="72">
        <v>1.0999999999999999E-2</v>
      </c>
    </row>
    <row r="171" spans="1:7" ht="20.25" customHeight="1">
      <c r="A171" s="4" t="s">
        <v>78</v>
      </c>
      <c r="B171" s="49">
        <f>$B$7*$G$171</f>
        <v>25.150000000000002</v>
      </c>
      <c r="C171" s="15">
        <f>$C$7*$G$171</f>
        <v>21.95</v>
      </c>
      <c r="D171" s="56">
        <f>$D$7*$G$171</f>
        <v>15.55</v>
      </c>
      <c r="E171" s="70">
        <f>$E$7*$G$171</f>
        <v>12.35</v>
      </c>
      <c r="F171" s="39" t="s">
        <v>93</v>
      </c>
      <c r="G171" s="35">
        <v>0.01</v>
      </c>
    </row>
    <row r="172" spans="1:7" ht="20.25" customHeight="1">
      <c r="A172" s="4" t="s">
        <v>14</v>
      </c>
      <c r="B172" s="17">
        <f>SUM(B142:B171)</f>
        <v>2514.9999999999995</v>
      </c>
      <c r="C172" s="17">
        <f>SUM(C142:C171)</f>
        <v>2194.9999999999995</v>
      </c>
      <c r="D172" s="17">
        <f>SUM(D142:D171)</f>
        <v>1555</v>
      </c>
      <c r="E172" s="17">
        <f t="shared" ref="E172" si="7">SUM(E142:E171)</f>
        <v>1234.9999999999998</v>
      </c>
      <c r="F172" s="17">
        <f>B172+C172+D172+E172</f>
        <v>7499.9999999999991</v>
      </c>
      <c r="G172" s="18">
        <f>SUM(G142:G171)</f>
        <v>1.0000000000000002</v>
      </c>
    </row>
    <row r="173" spans="1:7" ht="20.25" customHeight="1">
      <c r="A173" s="198"/>
      <c r="B173" s="199"/>
      <c r="C173" s="199"/>
      <c r="D173" s="199"/>
      <c r="E173" s="199"/>
      <c r="F173" s="200"/>
      <c r="G173" s="6"/>
    </row>
  </sheetData>
  <mergeCells count="41">
    <mergeCell ref="A140:G140"/>
    <mergeCell ref="F141:G141"/>
    <mergeCell ref="A80:G80"/>
    <mergeCell ref="A81:G81"/>
    <mergeCell ref="F82:G82"/>
    <mergeCell ref="A97:G97"/>
    <mergeCell ref="F98:G98"/>
    <mergeCell ref="A96:G96"/>
    <mergeCell ref="A115:G115"/>
    <mergeCell ref="A116:G116"/>
    <mergeCell ref="F56:G56"/>
    <mergeCell ref="A66:G66"/>
    <mergeCell ref="A67:G67"/>
    <mergeCell ref="F117:G117"/>
    <mergeCell ref="A139:G139"/>
    <mergeCell ref="A1:G1"/>
    <mergeCell ref="A4:G4"/>
    <mergeCell ref="F6:F7"/>
    <mergeCell ref="G6:G8"/>
    <mergeCell ref="A9:G9"/>
    <mergeCell ref="A10:G10"/>
    <mergeCell ref="F11:G11"/>
    <mergeCell ref="A14:G14"/>
    <mergeCell ref="A15:G15"/>
    <mergeCell ref="A21:G21"/>
    <mergeCell ref="A173:F173"/>
    <mergeCell ref="F22:G22"/>
    <mergeCell ref="F16:G16"/>
    <mergeCell ref="A28:G28"/>
    <mergeCell ref="F46:G46"/>
    <mergeCell ref="A55:G55"/>
    <mergeCell ref="F29:G29"/>
    <mergeCell ref="A36:G36"/>
    <mergeCell ref="F37:G37"/>
    <mergeCell ref="A45:G45"/>
    <mergeCell ref="A20:G20"/>
    <mergeCell ref="F68:G68"/>
    <mergeCell ref="A54:G54"/>
    <mergeCell ref="A44:G44"/>
    <mergeCell ref="A35:G35"/>
    <mergeCell ref="A27:G27"/>
  </mergeCells>
  <pageMargins left="0.25" right="0.25" top="0.75" bottom="0.5" header="0.5" footer="0.5"/>
  <pageSetup orientation="portrait" horizontalDpi="4294967293" verticalDpi="4294967293" r:id="rId1"/>
  <headerFooter alignWithMargins="0">
    <oddHeader xml:space="preserve">&amp;C2002 Bayou Classic
Final Payout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L172"/>
  <sheetViews>
    <sheetView zoomScale="80" zoomScaleNormal="80" workbookViewId="0">
      <selection activeCell="A4" sqref="A4:H4"/>
    </sheetView>
  </sheetViews>
  <sheetFormatPr baseColWidth="10" defaultColWidth="9.1640625" defaultRowHeight="20.25" customHeight="1"/>
  <cols>
    <col min="1" max="1" width="16.83203125" style="13" bestFit="1" customWidth="1"/>
    <col min="2" max="2" width="13.1640625" style="13" bestFit="1" customWidth="1"/>
    <col min="3" max="3" width="15.83203125" style="13" bestFit="1" customWidth="1"/>
    <col min="4" max="4" width="17.5" style="13" bestFit="1" customWidth="1"/>
    <col min="5" max="5" width="12.83203125" style="13" bestFit="1" customWidth="1"/>
    <col min="6" max="6" width="17.83203125" style="13" bestFit="1" customWidth="1"/>
    <col min="7" max="7" width="20.5" style="13" bestFit="1" customWidth="1"/>
    <col min="8" max="8" width="8.83203125" style="88" bestFit="1" customWidth="1"/>
    <col min="9" max="9" width="16.5" style="22" bestFit="1" customWidth="1"/>
    <col min="10" max="16384" width="9.1640625" style="22"/>
  </cols>
  <sheetData>
    <row r="1" spans="1:8" ht="20.25" customHeight="1">
      <c r="A1" s="213" t="s">
        <v>45</v>
      </c>
      <c r="B1" s="214"/>
      <c r="C1" s="214"/>
      <c r="D1" s="214"/>
      <c r="E1" s="214"/>
      <c r="F1" s="214"/>
      <c r="G1" s="214"/>
      <c r="H1" s="215"/>
    </row>
    <row r="2" spans="1:8" ht="20.25" customHeight="1">
      <c r="A2" s="4" t="s">
        <v>26</v>
      </c>
      <c r="B2" s="4" t="s">
        <v>25</v>
      </c>
      <c r="C2" s="4" t="s">
        <v>23</v>
      </c>
      <c r="D2" s="5" t="s">
        <v>29</v>
      </c>
      <c r="E2" s="4" t="s">
        <v>24</v>
      </c>
      <c r="F2" s="5" t="s">
        <v>28</v>
      </c>
      <c r="G2" s="5" t="s">
        <v>30</v>
      </c>
      <c r="H2" s="75"/>
    </row>
    <row r="3" spans="1:8" ht="20.25" customHeight="1">
      <c r="A3" s="7">
        <v>50</v>
      </c>
      <c r="B3" s="8">
        <v>172</v>
      </c>
      <c r="C3" s="9">
        <v>1</v>
      </c>
      <c r="D3" s="54">
        <f>$A$3*$C$3*$B$3</f>
        <v>8600</v>
      </c>
      <c r="E3" s="76"/>
      <c r="F3" s="68">
        <f>($A$3*$C$3)*$B$3+$E$3</f>
        <v>8600</v>
      </c>
      <c r="G3" s="77">
        <f>$A$3*(100%-$C$3)*$B$3</f>
        <v>0</v>
      </c>
      <c r="H3" s="75"/>
    </row>
    <row r="4" spans="1:8" ht="20.25" customHeight="1">
      <c r="A4" s="210"/>
      <c r="B4" s="211"/>
      <c r="C4" s="211"/>
      <c r="D4" s="211"/>
      <c r="E4" s="211"/>
      <c r="F4" s="211"/>
      <c r="G4" s="211"/>
      <c r="H4" s="212"/>
    </row>
    <row r="5" spans="1:8" ht="20.25" customHeight="1">
      <c r="A5" s="4" t="s">
        <v>91</v>
      </c>
      <c r="B5" s="35">
        <v>0.3</v>
      </c>
      <c r="C5" s="35">
        <v>0.25</v>
      </c>
      <c r="D5" s="35">
        <v>0.2</v>
      </c>
      <c r="E5" s="35">
        <v>0.15</v>
      </c>
      <c r="F5" s="35">
        <v>0.1</v>
      </c>
      <c r="G5" s="19" t="s">
        <v>95</v>
      </c>
      <c r="H5" s="75">
        <f>SUM(B5:F5)</f>
        <v>1</v>
      </c>
    </row>
    <row r="6" spans="1:8" ht="20.25" customHeight="1">
      <c r="A6" s="24"/>
      <c r="B6" s="14" t="s">
        <v>0</v>
      </c>
      <c r="C6" s="25" t="s">
        <v>1</v>
      </c>
      <c r="D6" s="55" t="s">
        <v>2</v>
      </c>
      <c r="E6" s="69" t="s">
        <v>3</v>
      </c>
      <c r="F6" s="78" t="s">
        <v>4</v>
      </c>
      <c r="G6" s="218"/>
      <c r="H6" s="221"/>
    </row>
    <row r="7" spans="1:8" ht="20.25" customHeight="1">
      <c r="A7" s="4"/>
      <c r="B7" s="16">
        <f>(($A$3*$B$3*$C$3*$B$5)+($E$3*$B$5))</f>
        <v>2580</v>
      </c>
      <c r="C7" s="15">
        <f>(($A$3*$B$3*$C$3*$C$5)+($E$3*$C$5))</f>
        <v>2150</v>
      </c>
      <c r="D7" s="56">
        <f>(($A$3*$B$3*$C$3*$D$5)+($E$3*$D$5))</f>
        <v>1720</v>
      </c>
      <c r="E7" s="70">
        <f>(($A$3*$B$3*$C$3*$E$5)+($E$3*$E$5))</f>
        <v>1290</v>
      </c>
      <c r="F7" s="79">
        <f>(($A$3*$B$3*$C$3*$F$5)+($E$3*$F$5))</f>
        <v>860</v>
      </c>
      <c r="G7" s="220"/>
      <c r="H7" s="222"/>
    </row>
    <row r="8" spans="1:8" ht="20.25" customHeight="1">
      <c r="A8" s="26" t="s">
        <v>14</v>
      </c>
      <c r="B8" s="50">
        <f>SUM(B7)</f>
        <v>2580</v>
      </c>
      <c r="C8" s="50">
        <f t="shared" ref="C8:F8" si="0">SUM(C7)</f>
        <v>2150</v>
      </c>
      <c r="D8" s="50">
        <f t="shared" si="0"/>
        <v>1720</v>
      </c>
      <c r="E8" s="50">
        <f t="shared" si="0"/>
        <v>1290</v>
      </c>
      <c r="F8" s="20">
        <f t="shared" si="0"/>
        <v>860</v>
      </c>
      <c r="G8" s="80">
        <f>SUM(B8:F8)</f>
        <v>8600</v>
      </c>
      <c r="H8" s="223"/>
    </row>
    <row r="9" spans="1:8" ht="20.25" customHeight="1">
      <c r="A9" s="198"/>
      <c r="B9" s="199"/>
      <c r="C9" s="199"/>
      <c r="D9" s="199"/>
      <c r="E9" s="199"/>
      <c r="F9" s="199"/>
      <c r="G9" s="199"/>
      <c r="H9" s="200"/>
    </row>
    <row r="10" spans="1:8" ht="20.25" customHeight="1">
      <c r="A10" s="203" t="s">
        <v>22</v>
      </c>
      <c r="B10" s="204"/>
      <c r="C10" s="204"/>
      <c r="D10" s="204"/>
      <c r="E10" s="204"/>
      <c r="F10" s="204"/>
      <c r="G10" s="204"/>
      <c r="H10" s="205"/>
    </row>
    <row r="11" spans="1:8" ht="20.25" customHeight="1">
      <c r="A11" s="4" t="s">
        <v>15</v>
      </c>
      <c r="B11" s="14" t="s">
        <v>0</v>
      </c>
      <c r="C11" s="25" t="s">
        <v>1</v>
      </c>
      <c r="D11" s="55" t="s">
        <v>2</v>
      </c>
      <c r="E11" s="69" t="s">
        <v>3</v>
      </c>
      <c r="F11" s="78" t="s">
        <v>4</v>
      </c>
      <c r="G11" s="198"/>
      <c r="H11" s="200"/>
    </row>
    <row r="12" spans="1:8" ht="20.25" customHeight="1">
      <c r="A12" s="4" t="s">
        <v>5</v>
      </c>
      <c r="B12" s="16">
        <f>$B$7*$H$12</f>
        <v>2580</v>
      </c>
      <c r="C12" s="15">
        <f>$C$7*$H$12</f>
        <v>2150</v>
      </c>
      <c r="D12" s="56">
        <f>$D$7*$H$12</f>
        <v>1720</v>
      </c>
      <c r="E12" s="70">
        <f>$E$7*$H$12</f>
        <v>1290</v>
      </c>
      <c r="F12" s="79">
        <f>$F$7*$H$12</f>
        <v>860</v>
      </c>
      <c r="G12" s="57" t="s">
        <v>93</v>
      </c>
      <c r="H12" s="12">
        <v>1</v>
      </c>
    </row>
    <row r="13" spans="1:8" ht="20.25" customHeight="1">
      <c r="A13" s="4" t="s">
        <v>14</v>
      </c>
      <c r="B13" s="21">
        <f>SUM(B12:B12)</f>
        <v>2580</v>
      </c>
      <c r="C13" s="21">
        <f>SUM(C12:C12)</f>
        <v>2150</v>
      </c>
      <c r="D13" s="21">
        <f>SUM(D12:D12)</f>
        <v>1720</v>
      </c>
      <c r="E13" s="21">
        <f>SUM(E12:E12)</f>
        <v>1290</v>
      </c>
      <c r="F13" s="21">
        <f>SUM(F12)</f>
        <v>860</v>
      </c>
      <c r="G13" s="21">
        <f>SUM(B13:F13)</f>
        <v>8600</v>
      </c>
      <c r="H13" s="81">
        <f>SUM(H12)</f>
        <v>1</v>
      </c>
    </row>
    <row r="14" spans="1:8" ht="20.25" customHeight="1">
      <c r="A14" s="210"/>
      <c r="B14" s="211"/>
      <c r="C14" s="211"/>
      <c r="D14" s="211"/>
      <c r="E14" s="211"/>
      <c r="F14" s="211"/>
      <c r="G14" s="211"/>
      <c r="H14" s="212"/>
    </row>
    <row r="15" spans="1:8" ht="20.25" customHeight="1">
      <c r="A15" s="203" t="s">
        <v>21</v>
      </c>
      <c r="B15" s="204"/>
      <c r="C15" s="204"/>
      <c r="D15" s="204"/>
      <c r="E15" s="204"/>
      <c r="F15" s="204"/>
      <c r="G15" s="204"/>
      <c r="H15" s="205"/>
    </row>
    <row r="16" spans="1:8" ht="20.25" customHeight="1">
      <c r="A16" s="4" t="s">
        <v>15</v>
      </c>
      <c r="B16" s="14" t="s">
        <v>0</v>
      </c>
      <c r="C16" s="25" t="s">
        <v>1</v>
      </c>
      <c r="D16" s="55" t="s">
        <v>2</v>
      </c>
      <c r="E16" s="69" t="s">
        <v>3</v>
      </c>
      <c r="F16" s="78" t="s">
        <v>4</v>
      </c>
      <c r="G16" s="224"/>
      <c r="H16" s="225"/>
    </row>
    <row r="17" spans="1:8" ht="20.25" customHeight="1">
      <c r="A17" s="4" t="s">
        <v>5</v>
      </c>
      <c r="B17" s="16">
        <f>$B$7*$H$17</f>
        <v>1548</v>
      </c>
      <c r="C17" s="15">
        <f>$C$7*$H$17</f>
        <v>1290</v>
      </c>
      <c r="D17" s="56">
        <f>$D$7*$H$17</f>
        <v>1032</v>
      </c>
      <c r="E17" s="70">
        <f>$E$7*$H$17</f>
        <v>774</v>
      </c>
      <c r="F17" s="79">
        <f>$F$7*$H$17</f>
        <v>516</v>
      </c>
      <c r="G17" s="57" t="s">
        <v>93</v>
      </c>
      <c r="H17" s="12">
        <v>0.6</v>
      </c>
    </row>
    <row r="18" spans="1:8" ht="20.25" customHeight="1">
      <c r="A18" s="4" t="s">
        <v>6</v>
      </c>
      <c r="B18" s="16">
        <f>$B$7*$H$18</f>
        <v>1032</v>
      </c>
      <c r="C18" s="15">
        <f>$C$7*$H$18</f>
        <v>860</v>
      </c>
      <c r="D18" s="56">
        <f>$D$7*$H$18</f>
        <v>688</v>
      </c>
      <c r="E18" s="70">
        <f>$E$7*$H$18</f>
        <v>516</v>
      </c>
      <c r="F18" s="79">
        <f>$F$7*$H$18</f>
        <v>344</v>
      </c>
      <c r="G18" s="57" t="s">
        <v>93</v>
      </c>
      <c r="H18" s="12">
        <v>0.4</v>
      </c>
    </row>
    <row r="19" spans="1:8" ht="20.25" customHeight="1">
      <c r="A19" s="4" t="s">
        <v>14</v>
      </c>
      <c r="B19" s="20">
        <f>SUM(B17:B18)</f>
        <v>2580</v>
      </c>
      <c r="C19" s="20">
        <f>SUM(C17:C18)</f>
        <v>2150</v>
      </c>
      <c r="D19" s="20">
        <f>SUM(D17:D18)</f>
        <v>1720</v>
      </c>
      <c r="E19" s="20">
        <f>SUM(E17:E18)</f>
        <v>1290</v>
      </c>
      <c r="F19" s="20">
        <f>SUM(F17:F18)</f>
        <v>860</v>
      </c>
      <c r="G19" s="20">
        <f>SUM(B19:F19)</f>
        <v>8600</v>
      </c>
      <c r="H19" s="81">
        <f>SUM(H17:H18)</f>
        <v>1</v>
      </c>
    </row>
    <row r="20" spans="1:8" ht="20.25" customHeight="1">
      <c r="A20" s="210"/>
      <c r="B20" s="211"/>
      <c r="C20" s="211"/>
      <c r="D20" s="211"/>
      <c r="E20" s="211"/>
      <c r="F20" s="211"/>
      <c r="G20" s="211"/>
      <c r="H20" s="212"/>
    </row>
    <row r="21" spans="1:8" ht="20.25" customHeight="1">
      <c r="A21" s="203" t="s">
        <v>20</v>
      </c>
      <c r="B21" s="204"/>
      <c r="C21" s="204"/>
      <c r="D21" s="204"/>
      <c r="E21" s="204"/>
      <c r="F21" s="204"/>
      <c r="G21" s="204"/>
      <c r="H21" s="205"/>
    </row>
    <row r="22" spans="1:8" ht="20.25" customHeight="1">
      <c r="A22" s="30" t="s">
        <v>15</v>
      </c>
      <c r="B22" s="16" t="s">
        <v>0</v>
      </c>
      <c r="C22" s="15" t="s">
        <v>1</v>
      </c>
      <c r="D22" s="56" t="s">
        <v>2</v>
      </c>
      <c r="E22" s="70" t="s">
        <v>3</v>
      </c>
      <c r="F22" s="79" t="s">
        <v>4</v>
      </c>
      <c r="G22" s="226"/>
      <c r="H22" s="227"/>
    </row>
    <row r="23" spans="1:8" ht="20.25" customHeight="1">
      <c r="A23" s="30" t="s">
        <v>5</v>
      </c>
      <c r="B23" s="16">
        <f>$B$7*$H$23</f>
        <v>1290</v>
      </c>
      <c r="C23" s="15">
        <f>$C$7*$H$23</f>
        <v>1075</v>
      </c>
      <c r="D23" s="56">
        <f>$D$7*$H$23</f>
        <v>860</v>
      </c>
      <c r="E23" s="70">
        <f>$E$7*$H$23</f>
        <v>645</v>
      </c>
      <c r="F23" s="79">
        <f>$F$7*$H$23</f>
        <v>430</v>
      </c>
      <c r="G23" s="57" t="s">
        <v>93</v>
      </c>
      <c r="H23" s="12">
        <v>0.5</v>
      </c>
    </row>
    <row r="24" spans="1:8" ht="20.25" customHeight="1">
      <c r="A24" s="30" t="s">
        <v>6</v>
      </c>
      <c r="B24" s="16">
        <f>$B$7*$H$24</f>
        <v>774</v>
      </c>
      <c r="C24" s="15">
        <f>$C$7*$H$24</f>
        <v>645</v>
      </c>
      <c r="D24" s="56">
        <f>$D$7*$H$24</f>
        <v>516</v>
      </c>
      <c r="E24" s="70">
        <f>$E$7*$H$24</f>
        <v>387</v>
      </c>
      <c r="F24" s="79">
        <f>$F$7*$H$24</f>
        <v>258</v>
      </c>
      <c r="G24" s="57" t="s">
        <v>93</v>
      </c>
      <c r="H24" s="12">
        <v>0.3</v>
      </c>
    </row>
    <row r="25" spans="1:8" ht="20.25" customHeight="1">
      <c r="A25" s="30" t="s">
        <v>7</v>
      </c>
      <c r="B25" s="16">
        <f>$B$7*$H$25</f>
        <v>516</v>
      </c>
      <c r="C25" s="15">
        <f>$C$7*$H$25</f>
        <v>430</v>
      </c>
      <c r="D25" s="56">
        <f>$D$7*$H$25</f>
        <v>344</v>
      </c>
      <c r="E25" s="70">
        <f>$E$7*$H$25</f>
        <v>258</v>
      </c>
      <c r="F25" s="79">
        <f>$F$7*$H$25</f>
        <v>172</v>
      </c>
      <c r="G25" s="57" t="s">
        <v>93</v>
      </c>
      <c r="H25" s="12">
        <v>0.2</v>
      </c>
    </row>
    <row r="26" spans="1:8" ht="20.25" customHeight="1">
      <c r="A26" s="4" t="s">
        <v>14</v>
      </c>
      <c r="B26" s="17">
        <f>SUM(B23:B25)</f>
        <v>2580</v>
      </c>
      <c r="C26" s="17">
        <f>SUM(C23:C25)</f>
        <v>2150</v>
      </c>
      <c r="D26" s="17">
        <f>SUM(D23:D25)</f>
        <v>1720</v>
      </c>
      <c r="E26" s="17">
        <f>SUM(E23:E25)</f>
        <v>1290</v>
      </c>
      <c r="F26" s="17">
        <f>SUM(F23:F25)</f>
        <v>860</v>
      </c>
      <c r="G26" s="17">
        <f>SUM(B26:F26)</f>
        <v>8600</v>
      </c>
      <c r="H26" s="81">
        <f>SUM(H23:H25)</f>
        <v>1</v>
      </c>
    </row>
    <row r="27" spans="1:8" ht="20.25" customHeight="1">
      <c r="A27" s="210"/>
      <c r="B27" s="211"/>
      <c r="C27" s="211"/>
      <c r="D27" s="211"/>
      <c r="E27" s="211"/>
      <c r="F27" s="211"/>
      <c r="G27" s="211"/>
      <c r="H27" s="212"/>
    </row>
    <row r="28" spans="1:8" ht="20.25" customHeight="1">
      <c r="A28" s="203" t="s">
        <v>19</v>
      </c>
      <c r="B28" s="204"/>
      <c r="C28" s="204"/>
      <c r="D28" s="204"/>
      <c r="E28" s="204"/>
      <c r="F28" s="204"/>
      <c r="G28" s="204"/>
      <c r="H28" s="205"/>
    </row>
    <row r="29" spans="1:8" ht="20.25" customHeight="1">
      <c r="A29" s="4" t="s">
        <v>15</v>
      </c>
      <c r="B29" s="16" t="s">
        <v>0</v>
      </c>
      <c r="C29" s="15" t="s">
        <v>1</v>
      </c>
      <c r="D29" s="56" t="s">
        <v>2</v>
      </c>
      <c r="E29" s="70" t="s">
        <v>3</v>
      </c>
      <c r="F29" s="79" t="s">
        <v>4</v>
      </c>
      <c r="G29" s="226"/>
      <c r="H29" s="227"/>
    </row>
    <row r="30" spans="1:8" ht="20.25" customHeight="1">
      <c r="A30" s="4" t="s">
        <v>5</v>
      </c>
      <c r="B30" s="16">
        <f>$B$7*$H$30</f>
        <v>1032</v>
      </c>
      <c r="C30" s="15">
        <f>$C$7*$H$30</f>
        <v>860</v>
      </c>
      <c r="D30" s="56">
        <f>$D$7*$H$30</f>
        <v>688</v>
      </c>
      <c r="E30" s="70">
        <f>$E$7*$H$30</f>
        <v>516</v>
      </c>
      <c r="F30" s="79">
        <f>$F$7*$H$30</f>
        <v>344</v>
      </c>
      <c r="G30" s="57" t="s">
        <v>93</v>
      </c>
      <c r="H30" s="12">
        <v>0.4</v>
      </c>
    </row>
    <row r="31" spans="1:8" ht="20.25" customHeight="1">
      <c r="A31" s="4" t="s">
        <v>6</v>
      </c>
      <c r="B31" s="16">
        <f>$B$7*$H$31</f>
        <v>774</v>
      </c>
      <c r="C31" s="15">
        <f>$C$7*$H$31</f>
        <v>645</v>
      </c>
      <c r="D31" s="56">
        <f>$D$7*$H$31</f>
        <v>516</v>
      </c>
      <c r="E31" s="70">
        <f>$E$7*$H$31</f>
        <v>387</v>
      </c>
      <c r="F31" s="79">
        <f>$F$7*$H$31</f>
        <v>258</v>
      </c>
      <c r="G31" s="57" t="s">
        <v>93</v>
      </c>
      <c r="H31" s="12">
        <v>0.3</v>
      </c>
    </row>
    <row r="32" spans="1:8" ht="20.25" customHeight="1">
      <c r="A32" s="4" t="s">
        <v>7</v>
      </c>
      <c r="B32" s="16">
        <f>$B$7*$H$32</f>
        <v>516</v>
      </c>
      <c r="C32" s="15">
        <f>$C$7*$H$32</f>
        <v>430</v>
      </c>
      <c r="D32" s="56">
        <f>$D$7*$H$32</f>
        <v>344</v>
      </c>
      <c r="E32" s="70">
        <f>$E$7*$H$32</f>
        <v>258</v>
      </c>
      <c r="F32" s="79">
        <f>$F$7*$H$32</f>
        <v>172</v>
      </c>
      <c r="G32" s="57" t="s">
        <v>93</v>
      </c>
      <c r="H32" s="12">
        <v>0.2</v>
      </c>
    </row>
    <row r="33" spans="1:8" ht="20.25" customHeight="1">
      <c r="A33" s="4" t="s">
        <v>8</v>
      </c>
      <c r="B33" s="16">
        <f>$B$7*$H$33</f>
        <v>258</v>
      </c>
      <c r="C33" s="15">
        <f>$C$7*$H$33</f>
        <v>215</v>
      </c>
      <c r="D33" s="56">
        <f>$D$7*$H$33</f>
        <v>172</v>
      </c>
      <c r="E33" s="70">
        <f>$E$7*$H$33</f>
        <v>129</v>
      </c>
      <c r="F33" s="79">
        <f>$F$7*$H$33</f>
        <v>86</v>
      </c>
      <c r="G33" s="57" t="s">
        <v>93</v>
      </c>
      <c r="H33" s="12">
        <v>0.1</v>
      </c>
    </row>
    <row r="34" spans="1:8" ht="20.25" customHeight="1">
      <c r="A34" s="4" t="s">
        <v>14</v>
      </c>
      <c r="B34" s="17">
        <f>SUM(B30:B33)</f>
        <v>2580</v>
      </c>
      <c r="C34" s="17">
        <f>SUM(C30:C33)</f>
        <v>2150</v>
      </c>
      <c r="D34" s="17">
        <f>SUM(D30:D33)</f>
        <v>1720</v>
      </c>
      <c r="E34" s="17">
        <f>SUM(E30:E33)</f>
        <v>1290</v>
      </c>
      <c r="F34" s="17">
        <f>SUM(F30:F33)</f>
        <v>860</v>
      </c>
      <c r="G34" s="32">
        <f>SUM(B34:F34)</f>
        <v>8600</v>
      </c>
      <c r="H34" s="81">
        <f>SUM(H30:H33)</f>
        <v>0.99999999999999989</v>
      </c>
    </row>
    <row r="35" spans="1:8" ht="20.25" customHeight="1">
      <c r="A35" s="210"/>
      <c r="B35" s="211"/>
      <c r="C35" s="211"/>
      <c r="D35" s="211"/>
      <c r="E35" s="211"/>
      <c r="F35" s="211"/>
      <c r="G35" s="211"/>
      <c r="H35" s="212"/>
    </row>
    <row r="36" spans="1:8" ht="20.25" customHeight="1">
      <c r="A36" s="203" t="s">
        <v>18</v>
      </c>
      <c r="B36" s="204"/>
      <c r="C36" s="204"/>
      <c r="D36" s="204"/>
      <c r="E36" s="204"/>
      <c r="F36" s="204"/>
      <c r="G36" s="204"/>
      <c r="H36" s="205"/>
    </row>
    <row r="37" spans="1:8" ht="20.25" customHeight="1">
      <c r="A37" s="4" t="s">
        <v>15</v>
      </c>
      <c r="B37" s="16" t="s">
        <v>0</v>
      </c>
      <c r="C37" s="15" t="s">
        <v>1</v>
      </c>
      <c r="D37" s="56" t="s">
        <v>2</v>
      </c>
      <c r="E37" s="70" t="s">
        <v>3</v>
      </c>
      <c r="F37" s="79" t="s">
        <v>4</v>
      </c>
      <c r="G37" s="198"/>
      <c r="H37" s="200"/>
    </row>
    <row r="38" spans="1:8" ht="20.25" customHeight="1">
      <c r="A38" s="4" t="s">
        <v>5</v>
      </c>
      <c r="B38" s="16">
        <f>$B$7*$H$38</f>
        <v>851.40000000000009</v>
      </c>
      <c r="C38" s="15">
        <f>$C$7*$H$38</f>
        <v>709.5</v>
      </c>
      <c r="D38" s="56">
        <v>709.5</v>
      </c>
      <c r="E38" s="70">
        <f>$E$7*$H$38</f>
        <v>425.70000000000005</v>
      </c>
      <c r="F38" s="79">
        <f>$F$7*$H$38</f>
        <v>283.8</v>
      </c>
      <c r="G38" s="57" t="s">
        <v>93</v>
      </c>
      <c r="H38" s="12">
        <v>0.33</v>
      </c>
    </row>
    <row r="39" spans="1:8" ht="20.25" customHeight="1">
      <c r="A39" s="4" t="s">
        <v>6</v>
      </c>
      <c r="B39" s="16">
        <f>$B$7*$H$39</f>
        <v>696.6</v>
      </c>
      <c r="C39" s="15">
        <f>$C$7*$H$39</f>
        <v>580.5</v>
      </c>
      <c r="D39" s="56">
        <v>580.5</v>
      </c>
      <c r="E39" s="70">
        <f>$E$7*$H$39</f>
        <v>348.3</v>
      </c>
      <c r="F39" s="79">
        <f>$F$7*$H$39</f>
        <v>232.20000000000002</v>
      </c>
      <c r="G39" s="57" t="s">
        <v>93</v>
      </c>
      <c r="H39" s="12">
        <v>0.27</v>
      </c>
    </row>
    <row r="40" spans="1:8" ht="20.25" customHeight="1">
      <c r="A40" s="4" t="s">
        <v>7</v>
      </c>
      <c r="B40" s="16">
        <f>$B$7*$H$40</f>
        <v>516</v>
      </c>
      <c r="C40" s="15">
        <f>$C$7*$H$40</f>
        <v>430</v>
      </c>
      <c r="D40" s="56">
        <v>430</v>
      </c>
      <c r="E40" s="70">
        <f>$E$7*$H$40</f>
        <v>258</v>
      </c>
      <c r="F40" s="79">
        <f>$F$7*$H$40</f>
        <v>172</v>
      </c>
      <c r="G40" s="57" t="s">
        <v>93</v>
      </c>
      <c r="H40" s="12">
        <v>0.2</v>
      </c>
    </row>
    <row r="41" spans="1:8" ht="20.25" customHeight="1">
      <c r="A41" s="4" t="s">
        <v>8</v>
      </c>
      <c r="B41" s="16">
        <f>$B$7*$H$41</f>
        <v>335.40000000000003</v>
      </c>
      <c r="C41" s="15">
        <f>$C$7*$H$41</f>
        <v>279.5</v>
      </c>
      <c r="D41" s="56">
        <v>279.5</v>
      </c>
      <c r="E41" s="70">
        <f>$E$7*$H$41</f>
        <v>167.70000000000002</v>
      </c>
      <c r="F41" s="79">
        <f>$F$7*$H$41</f>
        <v>111.8</v>
      </c>
      <c r="G41" s="57" t="s">
        <v>93</v>
      </c>
      <c r="H41" s="12">
        <v>0.13</v>
      </c>
    </row>
    <row r="42" spans="1:8" ht="20.25" customHeight="1">
      <c r="A42" s="4" t="s">
        <v>9</v>
      </c>
      <c r="B42" s="16">
        <f>$B$7*$H$42</f>
        <v>180.60000000000002</v>
      </c>
      <c r="C42" s="15">
        <f>$C$7*$H$42</f>
        <v>150.50000000000003</v>
      </c>
      <c r="D42" s="56">
        <v>150.50000000000003</v>
      </c>
      <c r="E42" s="70">
        <f>$E$7*$H$42</f>
        <v>90.300000000000011</v>
      </c>
      <c r="F42" s="79">
        <f>$F$7*$H$42</f>
        <v>60.2</v>
      </c>
      <c r="G42" s="57" t="s">
        <v>93</v>
      </c>
      <c r="H42" s="12">
        <v>7.0000000000000007E-2</v>
      </c>
    </row>
    <row r="43" spans="1:8" ht="20.25" customHeight="1">
      <c r="A43" s="4" t="s">
        <v>14</v>
      </c>
      <c r="B43" s="17">
        <f>SUM(B38:B42)</f>
        <v>2580</v>
      </c>
      <c r="C43" s="17">
        <f>SUM(C38:C42)</f>
        <v>2150</v>
      </c>
      <c r="D43" s="17">
        <f>SUM(D38:D42)</f>
        <v>2150</v>
      </c>
      <c r="E43" s="17">
        <f>SUM(E38:E42)</f>
        <v>1290</v>
      </c>
      <c r="F43" s="17">
        <f>SUM(F38:F42)</f>
        <v>860</v>
      </c>
      <c r="G43" s="17">
        <f t="shared" ref="G43" si="1">SUM(B43:F43)</f>
        <v>9030</v>
      </c>
      <c r="H43" s="81">
        <f>SUM(H38:H42)</f>
        <v>1</v>
      </c>
    </row>
    <row r="44" spans="1:8" ht="20.25" customHeight="1">
      <c r="A44" s="198"/>
      <c r="B44" s="199"/>
      <c r="C44" s="199"/>
      <c r="D44" s="199"/>
      <c r="E44" s="199"/>
      <c r="F44" s="199"/>
      <c r="G44" s="199"/>
      <c r="H44" s="200"/>
    </row>
    <row r="45" spans="1:8" ht="20.25" customHeight="1">
      <c r="A45" s="203" t="s">
        <v>17</v>
      </c>
      <c r="B45" s="204"/>
      <c r="C45" s="204"/>
      <c r="D45" s="204"/>
      <c r="E45" s="204"/>
      <c r="F45" s="204"/>
      <c r="G45" s="204"/>
      <c r="H45" s="205"/>
    </row>
    <row r="46" spans="1:8" ht="20.25" customHeight="1">
      <c r="A46" s="4" t="s">
        <v>15</v>
      </c>
      <c r="B46" s="16" t="s">
        <v>0</v>
      </c>
      <c r="C46" s="15" t="s">
        <v>1</v>
      </c>
      <c r="D46" s="56" t="s">
        <v>2</v>
      </c>
      <c r="E46" s="70" t="s">
        <v>3</v>
      </c>
      <c r="F46" s="79" t="s">
        <v>4</v>
      </c>
      <c r="G46" s="198"/>
      <c r="H46" s="200"/>
    </row>
    <row r="47" spans="1:8" ht="20.25" customHeight="1">
      <c r="A47" s="4" t="s">
        <v>5</v>
      </c>
      <c r="B47" s="16">
        <f>$B$7*$H$47</f>
        <v>748.19999999999993</v>
      </c>
      <c r="C47" s="15">
        <f>$C$7*$H$47</f>
        <v>623.5</v>
      </c>
      <c r="D47" s="56">
        <f>$D$7*$H$47</f>
        <v>498.79999999999995</v>
      </c>
      <c r="E47" s="70">
        <f>$E$7*$H$47</f>
        <v>374.09999999999997</v>
      </c>
      <c r="F47" s="79">
        <f>$F$7*$H$47</f>
        <v>249.39999999999998</v>
      </c>
      <c r="G47" s="57" t="s">
        <v>93</v>
      </c>
      <c r="H47" s="12">
        <v>0.28999999999999998</v>
      </c>
    </row>
    <row r="48" spans="1:8" ht="20.25" customHeight="1">
      <c r="A48" s="4" t="s">
        <v>6</v>
      </c>
      <c r="B48" s="16">
        <f>$B$7*$H$48</f>
        <v>619.19999999999993</v>
      </c>
      <c r="C48" s="15">
        <f>$C$7*$H$48</f>
        <v>516</v>
      </c>
      <c r="D48" s="56">
        <f>$D$7*$H$48</f>
        <v>412.8</v>
      </c>
      <c r="E48" s="70">
        <f>$E$7*$H$48</f>
        <v>309.59999999999997</v>
      </c>
      <c r="F48" s="79">
        <f>$F$7*$H$48</f>
        <v>206.4</v>
      </c>
      <c r="G48" s="57" t="s">
        <v>93</v>
      </c>
      <c r="H48" s="12">
        <v>0.24</v>
      </c>
    </row>
    <row r="49" spans="1:8" ht="20.25" customHeight="1">
      <c r="A49" s="4" t="s">
        <v>7</v>
      </c>
      <c r="B49" s="16">
        <f>$B$7*$H$49</f>
        <v>490.2</v>
      </c>
      <c r="C49" s="15">
        <f>$C$7*$H$49</f>
        <v>408.5</v>
      </c>
      <c r="D49" s="56">
        <f>$D$7*$H$49</f>
        <v>326.8</v>
      </c>
      <c r="E49" s="70">
        <f>$E$7*$H$49</f>
        <v>245.1</v>
      </c>
      <c r="F49" s="79">
        <f>$F$7*$H$49</f>
        <v>163.4</v>
      </c>
      <c r="G49" s="57" t="s">
        <v>93</v>
      </c>
      <c r="H49" s="12">
        <v>0.19</v>
      </c>
    </row>
    <row r="50" spans="1:8" ht="20.25" customHeight="1">
      <c r="A50" s="4" t="s">
        <v>8</v>
      </c>
      <c r="B50" s="16">
        <f>$B$7*$H$50</f>
        <v>361.20000000000005</v>
      </c>
      <c r="C50" s="15">
        <f>$C$7*$H$50</f>
        <v>301.00000000000006</v>
      </c>
      <c r="D50" s="56">
        <f>$D$7*$H$50</f>
        <v>240.8</v>
      </c>
      <c r="E50" s="70">
        <f>$E$7*$H$50</f>
        <v>180.60000000000002</v>
      </c>
      <c r="F50" s="79">
        <f>$F$7*$H$50</f>
        <v>120.4</v>
      </c>
      <c r="G50" s="57" t="s">
        <v>93</v>
      </c>
      <c r="H50" s="12">
        <v>0.14000000000000001</v>
      </c>
    </row>
    <row r="51" spans="1:8" ht="20.25" customHeight="1">
      <c r="A51" s="4" t="s">
        <v>9</v>
      </c>
      <c r="B51" s="16">
        <f>$B$7*$H$51</f>
        <v>232.2</v>
      </c>
      <c r="C51" s="15">
        <f>$C$7*$H$51</f>
        <v>193.5</v>
      </c>
      <c r="D51" s="56">
        <f>$D$7*$H$51</f>
        <v>154.79999999999998</v>
      </c>
      <c r="E51" s="70">
        <f>$E$7*$H$51</f>
        <v>116.1</v>
      </c>
      <c r="F51" s="79">
        <f>$F$7*$H$51</f>
        <v>77.399999999999991</v>
      </c>
      <c r="G51" s="57" t="s">
        <v>93</v>
      </c>
      <c r="H51" s="12">
        <v>0.09</v>
      </c>
    </row>
    <row r="52" spans="1:8" ht="20.25" customHeight="1">
      <c r="A52" s="4" t="s">
        <v>10</v>
      </c>
      <c r="B52" s="16">
        <f>$B$7*$H$52</f>
        <v>129</v>
      </c>
      <c r="C52" s="15">
        <f>$C$7*$H$52</f>
        <v>107.5</v>
      </c>
      <c r="D52" s="56">
        <f>$D$7*$H$52</f>
        <v>86</v>
      </c>
      <c r="E52" s="70">
        <f>$E$7*$H$52</f>
        <v>64.5</v>
      </c>
      <c r="F52" s="79">
        <f>$F$7*$H$52</f>
        <v>43</v>
      </c>
      <c r="G52" s="57" t="s">
        <v>93</v>
      </c>
      <c r="H52" s="12">
        <v>0.05</v>
      </c>
    </row>
    <row r="53" spans="1:8" ht="20.25" customHeight="1">
      <c r="A53" s="4" t="s">
        <v>14</v>
      </c>
      <c r="B53" s="17">
        <f>SUM(B47:B52)</f>
        <v>2580</v>
      </c>
      <c r="C53" s="17">
        <f>SUM(C47:C52)</f>
        <v>2150</v>
      </c>
      <c r="D53" s="17">
        <f>SUM(D47:D52)</f>
        <v>1719.9999999999998</v>
      </c>
      <c r="E53" s="17">
        <f>SUM(E47:E52)</f>
        <v>1290</v>
      </c>
      <c r="F53" s="17">
        <f>SUM(F47:F52)</f>
        <v>859.99999999999989</v>
      </c>
      <c r="G53" s="17">
        <f t="shared" ref="G53" si="2">SUM(B53:F53)</f>
        <v>8600</v>
      </c>
      <c r="H53" s="81">
        <f>SUM(H47:H52)</f>
        <v>1</v>
      </c>
    </row>
    <row r="54" spans="1:8" ht="20.25" customHeight="1">
      <c r="A54" s="198"/>
      <c r="B54" s="199"/>
      <c r="C54" s="199"/>
      <c r="D54" s="199"/>
      <c r="E54" s="199"/>
      <c r="F54" s="199"/>
      <c r="G54" s="199"/>
      <c r="H54" s="200"/>
    </row>
    <row r="55" spans="1:8" ht="20.25" customHeight="1">
      <c r="A55" s="203" t="s">
        <v>55</v>
      </c>
      <c r="B55" s="204"/>
      <c r="C55" s="204"/>
      <c r="D55" s="204"/>
      <c r="E55" s="204"/>
      <c r="F55" s="204"/>
      <c r="G55" s="204"/>
      <c r="H55" s="205"/>
    </row>
    <row r="56" spans="1:8" ht="20.25" customHeight="1">
      <c r="A56" s="4" t="s">
        <v>15</v>
      </c>
      <c r="B56" s="16" t="s">
        <v>0</v>
      </c>
      <c r="C56" s="15" t="s">
        <v>1</v>
      </c>
      <c r="D56" s="56" t="s">
        <v>2</v>
      </c>
      <c r="E56" s="70" t="s">
        <v>3</v>
      </c>
      <c r="F56" s="79" t="s">
        <v>4</v>
      </c>
      <c r="G56" s="198"/>
      <c r="H56" s="200"/>
    </row>
    <row r="57" spans="1:8" ht="20.25" customHeight="1">
      <c r="A57" s="4" t="s">
        <v>5</v>
      </c>
      <c r="B57" s="16">
        <f>$B$7*$H$57</f>
        <v>619.19999999999993</v>
      </c>
      <c r="C57" s="15">
        <f>$C$7*$H$57</f>
        <v>516</v>
      </c>
      <c r="D57" s="56">
        <f>$D$7*$H$57</f>
        <v>412.8</v>
      </c>
      <c r="E57" s="70">
        <f>$E$7*$H$57</f>
        <v>309.59999999999997</v>
      </c>
      <c r="F57" s="79">
        <f>$F$7*$H$57</f>
        <v>206.4</v>
      </c>
      <c r="G57" s="57" t="s">
        <v>93</v>
      </c>
      <c r="H57" s="12">
        <v>0.24</v>
      </c>
    </row>
    <row r="58" spans="1:8" ht="20.25" customHeight="1">
      <c r="A58" s="4" t="s">
        <v>6</v>
      </c>
      <c r="B58" s="16">
        <f>$B$7*$H$58</f>
        <v>516</v>
      </c>
      <c r="C58" s="15">
        <f>$C$7*$H$58</f>
        <v>430</v>
      </c>
      <c r="D58" s="56">
        <f>$D$7*$H$58</f>
        <v>344</v>
      </c>
      <c r="E58" s="70">
        <f>$E$7*$H$58</f>
        <v>258</v>
      </c>
      <c r="F58" s="79">
        <f>$F$7*$H$58</f>
        <v>172</v>
      </c>
      <c r="G58" s="57" t="s">
        <v>93</v>
      </c>
      <c r="H58" s="12">
        <v>0.2</v>
      </c>
    </row>
    <row r="59" spans="1:8" ht="20.25" customHeight="1">
      <c r="A59" s="4" t="s">
        <v>7</v>
      </c>
      <c r="B59" s="16">
        <f>$B$7*$H$59</f>
        <v>438.6</v>
      </c>
      <c r="C59" s="15">
        <f>$C$7*$H$59</f>
        <v>365.5</v>
      </c>
      <c r="D59" s="56">
        <f>$D$7*$H$59</f>
        <v>292.40000000000003</v>
      </c>
      <c r="E59" s="70">
        <f>$E$7*$H$59</f>
        <v>219.3</v>
      </c>
      <c r="F59" s="79">
        <f>$F$7*$H$59</f>
        <v>146.20000000000002</v>
      </c>
      <c r="G59" s="57" t="s">
        <v>93</v>
      </c>
      <c r="H59" s="12">
        <v>0.17</v>
      </c>
    </row>
    <row r="60" spans="1:8" ht="20.25" customHeight="1">
      <c r="A60" s="4" t="s">
        <v>8</v>
      </c>
      <c r="B60" s="16">
        <f>$B$7*$H$60</f>
        <v>335.40000000000003</v>
      </c>
      <c r="C60" s="15">
        <f>$C$7*$H$60</f>
        <v>279.5</v>
      </c>
      <c r="D60" s="56">
        <f>$D$7*$H$60</f>
        <v>223.6</v>
      </c>
      <c r="E60" s="70">
        <f>$E$7*$H$60</f>
        <v>167.70000000000002</v>
      </c>
      <c r="F60" s="79">
        <f>$F$7*$H$60</f>
        <v>111.8</v>
      </c>
      <c r="G60" s="57" t="s">
        <v>93</v>
      </c>
      <c r="H60" s="12">
        <v>0.13</v>
      </c>
    </row>
    <row r="61" spans="1:8" ht="20.25" customHeight="1">
      <c r="A61" s="4" t="s">
        <v>9</v>
      </c>
      <c r="B61" s="16">
        <f>$B$7*$H$61</f>
        <v>258</v>
      </c>
      <c r="C61" s="15">
        <f>$C$7*$H$61</f>
        <v>215</v>
      </c>
      <c r="D61" s="56">
        <f>$D$7*$H$61</f>
        <v>172</v>
      </c>
      <c r="E61" s="70">
        <f>$E$7*$H$61</f>
        <v>129</v>
      </c>
      <c r="F61" s="79">
        <f>$F$7*$H$61</f>
        <v>86</v>
      </c>
      <c r="G61" s="57" t="s">
        <v>93</v>
      </c>
      <c r="H61" s="12">
        <v>0.1</v>
      </c>
    </row>
    <row r="62" spans="1:8" ht="20.25" customHeight="1">
      <c r="A62" s="4" t="s">
        <v>10</v>
      </c>
      <c r="B62" s="16">
        <f>$B$7*$H$62</f>
        <v>180.60000000000002</v>
      </c>
      <c r="C62" s="15">
        <f>$C$7*$H$62</f>
        <v>150.50000000000003</v>
      </c>
      <c r="D62" s="56">
        <f>$D$7*$H$62</f>
        <v>120.4</v>
      </c>
      <c r="E62" s="70">
        <f>$E$7*$H$62</f>
        <v>90.300000000000011</v>
      </c>
      <c r="F62" s="79">
        <f>$F$7*$H$62</f>
        <v>60.2</v>
      </c>
      <c r="G62" s="57" t="s">
        <v>93</v>
      </c>
      <c r="H62" s="12">
        <v>7.0000000000000007E-2</v>
      </c>
    </row>
    <row r="63" spans="1:8" ht="20.25" customHeight="1">
      <c r="A63" s="4" t="s">
        <v>13</v>
      </c>
      <c r="B63" s="16">
        <f>$B$7*$H$63</f>
        <v>129</v>
      </c>
      <c r="C63" s="15">
        <f>$C$7*$H$63</f>
        <v>107.5</v>
      </c>
      <c r="D63" s="56">
        <f>$D$7*$H$63</f>
        <v>86</v>
      </c>
      <c r="E63" s="70">
        <f>$E$7*$H$63</f>
        <v>64.5</v>
      </c>
      <c r="F63" s="79">
        <f>$F$7*$H$63</f>
        <v>43</v>
      </c>
      <c r="G63" s="57" t="s">
        <v>93</v>
      </c>
      <c r="H63" s="12">
        <v>0.05</v>
      </c>
    </row>
    <row r="64" spans="1:8" ht="20.25" customHeight="1">
      <c r="A64" s="4" t="s">
        <v>12</v>
      </c>
      <c r="B64" s="16">
        <f>$B$7*$H$64</f>
        <v>103.2</v>
      </c>
      <c r="C64" s="15">
        <f>$C$7*$H$64</f>
        <v>86</v>
      </c>
      <c r="D64" s="56">
        <f>$D$7*$H$64</f>
        <v>68.8</v>
      </c>
      <c r="E64" s="70">
        <f>$E$7*$H$64</f>
        <v>51.6</v>
      </c>
      <c r="F64" s="79">
        <f>$F$7*$H$64</f>
        <v>34.4</v>
      </c>
      <c r="G64" s="57" t="s">
        <v>93</v>
      </c>
      <c r="H64" s="12">
        <v>0.04</v>
      </c>
    </row>
    <row r="65" spans="1:12" ht="20.25" customHeight="1">
      <c r="A65" s="4" t="s">
        <v>14</v>
      </c>
      <c r="B65" s="21">
        <f>SUM(B57:B64)</f>
        <v>2579.9999999999995</v>
      </c>
      <c r="C65" s="21">
        <f>SUM(C57:C64)</f>
        <v>2150</v>
      </c>
      <c r="D65" s="21">
        <f>SUM(D57:D64)</f>
        <v>1720</v>
      </c>
      <c r="E65" s="21">
        <f>SUM(E57:E64)</f>
        <v>1289.9999999999998</v>
      </c>
      <c r="F65" s="21">
        <f>SUM(F57:F64)</f>
        <v>860</v>
      </c>
      <c r="G65" s="17">
        <f t="shared" ref="G65" si="3">SUM(B65:F65)</f>
        <v>8600</v>
      </c>
      <c r="H65" s="81">
        <f>SUM(H57:H64)</f>
        <v>1</v>
      </c>
    </row>
    <row r="66" spans="1:12" ht="20.25" customHeight="1">
      <c r="A66" s="198"/>
      <c r="B66" s="199"/>
      <c r="C66" s="199"/>
      <c r="D66" s="199"/>
      <c r="E66" s="199"/>
      <c r="F66" s="199"/>
      <c r="G66" s="199"/>
      <c r="H66" s="200"/>
    </row>
    <row r="67" spans="1:12" ht="20.25" customHeight="1">
      <c r="A67" s="228" t="s">
        <v>56</v>
      </c>
      <c r="B67" s="229"/>
      <c r="C67" s="229"/>
      <c r="D67" s="229"/>
      <c r="E67" s="229"/>
      <c r="F67" s="229"/>
      <c r="G67" s="229"/>
      <c r="H67" s="230"/>
      <c r="L67" s="13"/>
    </row>
    <row r="68" spans="1:12" ht="20.25" customHeight="1">
      <c r="A68" s="4" t="s">
        <v>15</v>
      </c>
      <c r="B68" s="16" t="s">
        <v>0</v>
      </c>
      <c r="C68" s="15" t="s">
        <v>1</v>
      </c>
      <c r="D68" s="56" t="s">
        <v>2</v>
      </c>
      <c r="E68" s="70" t="s">
        <v>3</v>
      </c>
      <c r="F68" s="79" t="s">
        <v>4</v>
      </c>
      <c r="G68" s="198"/>
      <c r="H68" s="200"/>
    </row>
    <row r="69" spans="1:12" ht="20.25" customHeight="1">
      <c r="A69" s="4" t="s">
        <v>5</v>
      </c>
      <c r="B69" s="16">
        <f>$B$7*$H$69</f>
        <v>541.79999999999995</v>
      </c>
      <c r="C69" s="15">
        <f>$C$7*$H$69</f>
        <v>451.5</v>
      </c>
      <c r="D69" s="56">
        <f>$D$7*$H$69</f>
        <v>361.2</v>
      </c>
      <c r="E69" s="70">
        <f>$E$7*$H$69</f>
        <v>270.89999999999998</v>
      </c>
      <c r="F69" s="79">
        <f>$F$7*$H$69</f>
        <v>180.6</v>
      </c>
      <c r="G69" s="57" t="s">
        <v>93</v>
      </c>
      <c r="H69" s="82">
        <v>0.21</v>
      </c>
    </row>
    <row r="70" spans="1:12" ht="20.25" customHeight="1">
      <c r="A70" s="4" t="s">
        <v>6</v>
      </c>
      <c r="B70" s="16">
        <f>$B$7*$H$70</f>
        <v>464.4</v>
      </c>
      <c r="C70" s="15">
        <f>$C$7*$H$70</f>
        <v>387</v>
      </c>
      <c r="D70" s="56">
        <f>$D$7*$H$70</f>
        <v>309.59999999999997</v>
      </c>
      <c r="E70" s="70">
        <f>$E$7*$H$70</f>
        <v>232.2</v>
      </c>
      <c r="F70" s="79">
        <f>$F$7*$H$70</f>
        <v>154.79999999999998</v>
      </c>
      <c r="G70" s="57" t="s">
        <v>93</v>
      </c>
      <c r="H70" s="12">
        <v>0.18</v>
      </c>
    </row>
    <row r="71" spans="1:12" s="13" customFormat="1" ht="20.25" customHeight="1">
      <c r="A71" s="4" t="s">
        <v>7</v>
      </c>
      <c r="B71" s="16">
        <f>$B$7*$H$71</f>
        <v>387</v>
      </c>
      <c r="C71" s="15">
        <f>$C$7*$H$71</f>
        <v>322.5</v>
      </c>
      <c r="D71" s="56">
        <f>$D$7*$H$71</f>
        <v>258</v>
      </c>
      <c r="E71" s="70">
        <f>$E$7*$H$71</f>
        <v>193.5</v>
      </c>
      <c r="F71" s="79">
        <f>$F$7*$H$71</f>
        <v>129</v>
      </c>
      <c r="G71" s="57" t="s">
        <v>93</v>
      </c>
      <c r="H71" s="12">
        <v>0.15</v>
      </c>
    </row>
    <row r="72" spans="1:12" ht="20.25" customHeight="1">
      <c r="A72" s="4" t="s">
        <v>8</v>
      </c>
      <c r="B72" s="16">
        <f>$B$7*$H$72</f>
        <v>309.59999999999997</v>
      </c>
      <c r="C72" s="15">
        <f>$C$7*$H$72</f>
        <v>258</v>
      </c>
      <c r="D72" s="56">
        <f>$D$7*$H$72</f>
        <v>206.4</v>
      </c>
      <c r="E72" s="70">
        <f>$E$7*$H$72</f>
        <v>154.79999999999998</v>
      </c>
      <c r="F72" s="79">
        <f>$F$7*$H$72</f>
        <v>103.2</v>
      </c>
      <c r="G72" s="57" t="s">
        <v>93</v>
      </c>
      <c r="H72" s="12">
        <v>0.12</v>
      </c>
    </row>
    <row r="73" spans="1:12" ht="20.25" customHeight="1">
      <c r="A73" s="4" t="s">
        <v>9</v>
      </c>
      <c r="B73" s="16">
        <f>$B$7*$H$73</f>
        <v>232.2</v>
      </c>
      <c r="C73" s="15">
        <f>$C$7*$H$73</f>
        <v>193.5</v>
      </c>
      <c r="D73" s="56">
        <f>$D$7*$H$73</f>
        <v>154.79999999999998</v>
      </c>
      <c r="E73" s="70">
        <f>$E$7*$H$73</f>
        <v>116.1</v>
      </c>
      <c r="F73" s="79">
        <f>$F$7*$H$73</f>
        <v>77.399999999999991</v>
      </c>
      <c r="G73" s="57" t="s">
        <v>93</v>
      </c>
      <c r="H73" s="12">
        <v>0.09</v>
      </c>
    </row>
    <row r="74" spans="1:12" ht="20.25" customHeight="1">
      <c r="A74" s="4" t="s">
        <v>10</v>
      </c>
      <c r="B74" s="16">
        <f>$B$7*$H$74</f>
        <v>180.60000000000002</v>
      </c>
      <c r="C74" s="15">
        <f>$C$7*$H$74</f>
        <v>150.50000000000003</v>
      </c>
      <c r="D74" s="56">
        <f>$D$7*$H$74</f>
        <v>120.4</v>
      </c>
      <c r="E74" s="70">
        <f>$E$7*$H$74</f>
        <v>90.300000000000011</v>
      </c>
      <c r="F74" s="79">
        <f>$F$7*$H$74</f>
        <v>60.2</v>
      </c>
      <c r="G74" s="57" t="s">
        <v>93</v>
      </c>
      <c r="H74" s="12">
        <v>7.0000000000000007E-2</v>
      </c>
    </row>
    <row r="75" spans="1:12" ht="20.25" customHeight="1">
      <c r="A75" s="4" t="s">
        <v>13</v>
      </c>
      <c r="B75" s="16">
        <f>$B$7*$H$75</f>
        <v>154.79999999999998</v>
      </c>
      <c r="C75" s="15">
        <f>$C$7*$H$75</f>
        <v>129</v>
      </c>
      <c r="D75" s="56">
        <f>$D$7*$H$75</f>
        <v>103.2</v>
      </c>
      <c r="E75" s="70">
        <f>$E$7*$H$75</f>
        <v>77.399999999999991</v>
      </c>
      <c r="F75" s="79">
        <f>$F$7*$H$75</f>
        <v>51.6</v>
      </c>
      <c r="G75" s="57" t="s">
        <v>93</v>
      </c>
      <c r="H75" s="12">
        <v>0.06</v>
      </c>
    </row>
    <row r="76" spans="1:12" ht="20.25" customHeight="1">
      <c r="A76" s="4" t="s">
        <v>12</v>
      </c>
      <c r="B76" s="16">
        <f>$B$7*$H$76</f>
        <v>129</v>
      </c>
      <c r="C76" s="15">
        <f>$C$7*$H$76</f>
        <v>107.5</v>
      </c>
      <c r="D76" s="56">
        <f>$D$7*$H$76</f>
        <v>86</v>
      </c>
      <c r="E76" s="70">
        <f>$E$7*$H$76</f>
        <v>64.5</v>
      </c>
      <c r="F76" s="79">
        <f>$F$7*$H$76</f>
        <v>43</v>
      </c>
      <c r="G76" s="57" t="s">
        <v>93</v>
      </c>
      <c r="H76" s="12">
        <v>0.05</v>
      </c>
    </row>
    <row r="77" spans="1:12" ht="20.25" customHeight="1">
      <c r="A77" s="4" t="s">
        <v>40</v>
      </c>
      <c r="B77" s="16">
        <f>$B$7*$H$77</f>
        <v>103.2</v>
      </c>
      <c r="C77" s="15">
        <f>$C$7*$H$77</f>
        <v>86</v>
      </c>
      <c r="D77" s="56">
        <f>$D$7*$H$77</f>
        <v>68.8</v>
      </c>
      <c r="E77" s="70">
        <f>$E$7*$H$77</f>
        <v>51.6</v>
      </c>
      <c r="F77" s="79">
        <f>$F$7*$H$77</f>
        <v>34.4</v>
      </c>
      <c r="G77" s="57" t="s">
        <v>93</v>
      </c>
      <c r="H77" s="12">
        <v>0.04</v>
      </c>
    </row>
    <row r="78" spans="1:12" ht="20.25" customHeight="1">
      <c r="A78" s="4" t="s">
        <v>39</v>
      </c>
      <c r="B78" s="16">
        <f>$B$7*$H$78</f>
        <v>77.399999999999991</v>
      </c>
      <c r="C78" s="15">
        <f>$C$7*$H$78</f>
        <v>64.5</v>
      </c>
      <c r="D78" s="56">
        <f>$D$7*$H$78</f>
        <v>51.6</v>
      </c>
      <c r="E78" s="70">
        <f>$E$7*$H$78</f>
        <v>38.699999999999996</v>
      </c>
      <c r="F78" s="79">
        <f>$F$7*$H$78</f>
        <v>25.8</v>
      </c>
      <c r="G78" s="57" t="s">
        <v>93</v>
      </c>
      <c r="H78" s="12">
        <v>0.03</v>
      </c>
    </row>
    <row r="79" spans="1:12" ht="20.25" customHeight="1">
      <c r="A79" s="4" t="s">
        <v>14</v>
      </c>
      <c r="B79" s="89">
        <f>SUM(B69:B78)</f>
        <v>2580</v>
      </c>
      <c r="C79" s="89">
        <f t="shared" ref="C79:F79" si="4">SUM(C69:C78)</f>
        <v>2150</v>
      </c>
      <c r="D79" s="89">
        <f t="shared" si="4"/>
        <v>1720</v>
      </c>
      <c r="E79" s="89">
        <f t="shared" si="4"/>
        <v>1290</v>
      </c>
      <c r="F79" s="89">
        <f t="shared" si="4"/>
        <v>860</v>
      </c>
      <c r="G79" s="89">
        <f>SUM(B79:F79)</f>
        <v>8600</v>
      </c>
      <c r="H79" s="84">
        <f>SUM(H69:H78)</f>
        <v>1.0000000000000002</v>
      </c>
    </row>
    <row r="80" spans="1:12" ht="20.25" customHeight="1">
      <c r="A80" s="198"/>
      <c r="B80" s="199"/>
      <c r="C80" s="199"/>
      <c r="D80" s="199"/>
      <c r="E80" s="199"/>
      <c r="F80" s="199"/>
      <c r="G80" s="199"/>
      <c r="H80" s="200"/>
    </row>
    <row r="81" spans="1:8" ht="20.25" customHeight="1">
      <c r="A81" s="228" t="s">
        <v>58</v>
      </c>
      <c r="B81" s="229"/>
      <c r="C81" s="229"/>
      <c r="D81" s="229"/>
      <c r="E81" s="229"/>
      <c r="F81" s="229"/>
      <c r="G81" s="229"/>
      <c r="H81" s="230"/>
    </row>
    <row r="82" spans="1:8" ht="20.25" customHeight="1">
      <c r="A82" s="4" t="s">
        <v>15</v>
      </c>
      <c r="B82" s="16" t="s">
        <v>0</v>
      </c>
      <c r="C82" s="15" t="s">
        <v>1</v>
      </c>
      <c r="D82" s="56" t="s">
        <v>2</v>
      </c>
      <c r="E82" s="70" t="s">
        <v>3</v>
      </c>
      <c r="F82" s="79" t="s">
        <v>4</v>
      </c>
      <c r="G82" s="198"/>
      <c r="H82" s="200"/>
    </row>
    <row r="83" spans="1:8" ht="20.25" customHeight="1">
      <c r="A83" s="4" t="s">
        <v>5</v>
      </c>
      <c r="B83" s="16">
        <f>$B$7*$H$83</f>
        <v>490.2</v>
      </c>
      <c r="C83" s="15">
        <f>$C$7*$H$83</f>
        <v>408.5</v>
      </c>
      <c r="D83" s="56">
        <f>$D$7*$H$83</f>
        <v>326.8</v>
      </c>
      <c r="E83" s="70">
        <f>$E$7*$H$83</f>
        <v>245.1</v>
      </c>
      <c r="F83" s="79">
        <f>$F$7*$H$83</f>
        <v>163.4</v>
      </c>
      <c r="G83" s="57" t="s">
        <v>93</v>
      </c>
      <c r="H83" s="82">
        <v>0.19</v>
      </c>
    </row>
    <row r="84" spans="1:8" ht="20.25" customHeight="1">
      <c r="A84" s="4" t="s">
        <v>6</v>
      </c>
      <c r="B84" s="16">
        <f>$B$7*$H$84</f>
        <v>387</v>
      </c>
      <c r="C84" s="15">
        <f>$C$7*$H$84</f>
        <v>322.5</v>
      </c>
      <c r="D84" s="56">
        <f>$D$7*$H$84</f>
        <v>258</v>
      </c>
      <c r="E84" s="70">
        <f>$E$7*$H$84</f>
        <v>193.5</v>
      </c>
      <c r="F84" s="79">
        <f>$F$7*$H$84</f>
        <v>129</v>
      </c>
      <c r="G84" s="57" t="s">
        <v>93</v>
      </c>
      <c r="H84" s="35">
        <v>0.15</v>
      </c>
    </row>
    <row r="85" spans="1:8" ht="20.25" customHeight="1">
      <c r="A85" s="4" t="s">
        <v>7</v>
      </c>
      <c r="B85" s="16">
        <f>$B$7*$H$85</f>
        <v>309.59999999999997</v>
      </c>
      <c r="C85" s="15">
        <f>$C$7*$H$85</f>
        <v>258</v>
      </c>
      <c r="D85" s="56">
        <f>$D$7*$H$85</f>
        <v>206.4</v>
      </c>
      <c r="E85" s="70">
        <f>$E$7*$H$85</f>
        <v>154.79999999999998</v>
      </c>
      <c r="F85" s="79">
        <f>$F$7*$H$85</f>
        <v>103.2</v>
      </c>
      <c r="G85" s="57" t="s">
        <v>93</v>
      </c>
      <c r="H85" s="35">
        <v>0.12</v>
      </c>
    </row>
    <row r="86" spans="1:8" ht="20.25" customHeight="1">
      <c r="A86" s="4" t="s">
        <v>8</v>
      </c>
      <c r="B86" s="16">
        <f>$B$7*$H$86</f>
        <v>258</v>
      </c>
      <c r="C86" s="15">
        <f>$C$7*$H$86</f>
        <v>215</v>
      </c>
      <c r="D86" s="56">
        <f>$D$7*$H$86</f>
        <v>172</v>
      </c>
      <c r="E86" s="70">
        <f>$E$7*$H$86</f>
        <v>129</v>
      </c>
      <c r="F86" s="79">
        <f>$F$7*$H$86</f>
        <v>86</v>
      </c>
      <c r="G86" s="57" t="s">
        <v>93</v>
      </c>
      <c r="H86" s="35">
        <v>0.1</v>
      </c>
    </row>
    <row r="87" spans="1:8" ht="20.25" customHeight="1">
      <c r="A87" s="4" t="s">
        <v>9</v>
      </c>
      <c r="B87" s="16">
        <f>$B$7*$H$87</f>
        <v>232.2</v>
      </c>
      <c r="C87" s="15">
        <f>$C$7*$H$87</f>
        <v>193.5</v>
      </c>
      <c r="D87" s="56">
        <f>$D$7*$H$87</f>
        <v>154.79999999999998</v>
      </c>
      <c r="E87" s="70">
        <f>$E$7*$H$87</f>
        <v>116.1</v>
      </c>
      <c r="F87" s="79">
        <f>$F$7*$H$87</f>
        <v>77.399999999999991</v>
      </c>
      <c r="G87" s="57" t="s">
        <v>93</v>
      </c>
      <c r="H87" s="35">
        <v>0.09</v>
      </c>
    </row>
    <row r="88" spans="1:8" ht="20.25" customHeight="1">
      <c r="A88" s="4" t="s">
        <v>10</v>
      </c>
      <c r="B88" s="16">
        <f>$B$7*$H$88</f>
        <v>206.4</v>
      </c>
      <c r="C88" s="15">
        <f>$C$7*$H$88</f>
        <v>172</v>
      </c>
      <c r="D88" s="56">
        <f>$D$7*$H$88</f>
        <v>137.6</v>
      </c>
      <c r="E88" s="70">
        <f>$E$7*$H$88</f>
        <v>103.2</v>
      </c>
      <c r="F88" s="79">
        <f>$F$7*$H$88</f>
        <v>68.8</v>
      </c>
      <c r="G88" s="57" t="s">
        <v>93</v>
      </c>
      <c r="H88" s="12">
        <v>0.08</v>
      </c>
    </row>
    <row r="89" spans="1:8" ht="20.25" customHeight="1">
      <c r="A89" s="4" t="s">
        <v>13</v>
      </c>
      <c r="B89" s="16">
        <f>$B$7*$H$89</f>
        <v>180.60000000000002</v>
      </c>
      <c r="C89" s="15">
        <f>$C$7*$H$89</f>
        <v>150.50000000000003</v>
      </c>
      <c r="D89" s="56">
        <f>$D$7*$H$89</f>
        <v>120.4</v>
      </c>
      <c r="E89" s="70">
        <f>$E$7*$H$89</f>
        <v>90.300000000000011</v>
      </c>
      <c r="F89" s="79">
        <f>$F$7*$H$89</f>
        <v>60.2</v>
      </c>
      <c r="G89" s="57" t="s">
        <v>93</v>
      </c>
      <c r="H89" s="12">
        <v>7.0000000000000007E-2</v>
      </c>
    </row>
    <row r="90" spans="1:8" ht="20.25" customHeight="1">
      <c r="A90" s="4" t="s">
        <v>12</v>
      </c>
      <c r="B90" s="16">
        <f>$B$7*$H$90</f>
        <v>154.79999999999998</v>
      </c>
      <c r="C90" s="15">
        <f>$C$7*$H$90</f>
        <v>129</v>
      </c>
      <c r="D90" s="56">
        <f>$D$7*$H$90</f>
        <v>103.2</v>
      </c>
      <c r="E90" s="70">
        <f>$E$7*$H$90</f>
        <v>77.399999999999991</v>
      </c>
      <c r="F90" s="79">
        <f>$F$7*$H$90</f>
        <v>51.6</v>
      </c>
      <c r="G90" s="57" t="s">
        <v>93</v>
      </c>
      <c r="H90" s="12">
        <v>0.06</v>
      </c>
    </row>
    <row r="91" spans="1:8" ht="20.25" customHeight="1">
      <c r="A91" s="4" t="s">
        <v>40</v>
      </c>
      <c r="B91" s="16">
        <f>$B$7*$H$91</f>
        <v>129</v>
      </c>
      <c r="C91" s="15">
        <f>$C$7*$H$91</f>
        <v>107.5</v>
      </c>
      <c r="D91" s="56">
        <f>$D$7*$H$91</f>
        <v>86</v>
      </c>
      <c r="E91" s="70">
        <f>$E$7*$H$91</f>
        <v>64.5</v>
      </c>
      <c r="F91" s="79">
        <f>$F$7*$H$91</f>
        <v>43</v>
      </c>
      <c r="G91" s="57" t="s">
        <v>93</v>
      </c>
      <c r="H91" s="12">
        <v>0.05</v>
      </c>
    </row>
    <row r="92" spans="1:8" ht="20.25" customHeight="1">
      <c r="A92" s="4" t="s">
        <v>39</v>
      </c>
      <c r="B92" s="16">
        <f>$B$7*$H$92</f>
        <v>103.2</v>
      </c>
      <c r="C92" s="15">
        <f>$C$7*$H$92</f>
        <v>86</v>
      </c>
      <c r="D92" s="56">
        <f>$D$7*$H$92</f>
        <v>68.8</v>
      </c>
      <c r="E92" s="70">
        <f>$E$7*$H$92</f>
        <v>51.6</v>
      </c>
      <c r="F92" s="79">
        <f>$F$7*$H$92</f>
        <v>34.4</v>
      </c>
      <c r="G92" s="57" t="s">
        <v>93</v>
      </c>
      <c r="H92" s="12">
        <v>0.04</v>
      </c>
    </row>
    <row r="93" spans="1:8" ht="20.25" customHeight="1">
      <c r="A93" s="4" t="s">
        <v>38</v>
      </c>
      <c r="B93" s="16">
        <f>$B$7*$H$93</f>
        <v>77.399999999999991</v>
      </c>
      <c r="C93" s="15">
        <f>$C$7*$H$93</f>
        <v>64.5</v>
      </c>
      <c r="D93" s="56">
        <f>$D$7*$H$93</f>
        <v>51.6</v>
      </c>
      <c r="E93" s="70">
        <f>$E$7*$H$93</f>
        <v>38.699999999999996</v>
      </c>
      <c r="F93" s="79">
        <f>$F$7*$H$93</f>
        <v>25.8</v>
      </c>
      <c r="G93" s="57" t="s">
        <v>93</v>
      </c>
      <c r="H93" s="12">
        <v>0.03</v>
      </c>
    </row>
    <row r="94" spans="1:8" ht="20.25" customHeight="1">
      <c r="A94" s="4" t="s">
        <v>57</v>
      </c>
      <c r="B94" s="16">
        <f>$B$7*$H$94</f>
        <v>51.6</v>
      </c>
      <c r="C94" s="15">
        <f>$C$7*$H$94</f>
        <v>43</v>
      </c>
      <c r="D94" s="56">
        <f>$D$7*$H$94</f>
        <v>34.4</v>
      </c>
      <c r="E94" s="70">
        <f>$E$7*$H$94</f>
        <v>25.8</v>
      </c>
      <c r="F94" s="79">
        <f>$F$7*$H$94</f>
        <v>17.2</v>
      </c>
      <c r="G94" s="57" t="s">
        <v>93</v>
      </c>
      <c r="H94" s="12">
        <v>0.02</v>
      </c>
    </row>
    <row r="95" spans="1:8" ht="20.25" customHeight="1">
      <c r="A95" s="4" t="s">
        <v>14</v>
      </c>
      <c r="B95" s="89">
        <f>SUM(B83:B94)</f>
        <v>2580</v>
      </c>
      <c r="C95" s="89">
        <f t="shared" ref="C95" si="5">SUM(C83:C94)</f>
        <v>2150</v>
      </c>
      <c r="D95" s="89">
        <f t="shared" ref="D95" si="6">SUM(D83:D94)</f>
        <v>1720</v>
      </c>
      <c r="E95" s="89">
        <f t="shared" ref="E95" si="7">SUM(E83:E94)</f>
        <v>1290</v>
      </c>
      <c r="F95" s="89">
        <f t="shared" ref="F95" si="8">SUM(F83:F94)</f>
        <v>860</v>
      </c>
      <c r="G95" s="89">
        <f>SUM(B95:F95)</f>
        <v>8600</v>
      </c>
      <c r="H95" s="84">
        <f>SUM(H83:H94)</f>
        <v>1</v>
      </c>
    </row>
    <row r="96" spans="1:8" ht="20.25" customHeight="1">
      <c r="A96" s="198"/>
      <c r="B96" s="199"/>
      <c r="C96" s="199"/>
      <c r="D96" s="199"/>
      <c r="E96" s="199"/>
      <c r="F96" s="199"/>
      <c r="G96" s="199"/>
      <c r="H96" s="200"/>
    </row>
    <row r="97" spans="1:8" ht="20.25" customHeight="1">
      <c r="A97" s="228" t="s">
        <v>59</v>
      </c>
      <c r="B97" s="229"/>
      <c r="C97" s="229"/>
      <c r="D97" s="229"/>
      <c r="E97" s="229"/>
      <c r="F97" s="229"/>
      <c r="G97" s="229"/>
      <c r="H97" s="230"/>
    </row>
    <row r="98" spans="1:8" ht="20.25" customHeight="1">
      <c r="A98" s="4" t="s">
        <v>15</v>
      </c>
      <c r="B98" s="16" t="s">
        <v>0</v>
      </c>
      <c r="C98" s="15" t="s">
        <v>1</v>
      </c>
      <c r="D98" s="56" t="s">
        <v>2</v>
      </c>
      <c r="E98" s="70" t="s">
        <v>3</v>
      </c>
      <c r="F98" s="79" t="s">
        <v>4</v>
      </c>
      <c r="G98" s="198"/>
      <c r="H98" s="200"/>
    </row>
    <row r="99" spans="1:8" ht="20.25" customHeight="1">
      <c r="A99" s="4" t="s">
        <v>5</v>
      </c>
      <c r="B99" s="49">
        <f>$B$7*$H$99</f>
        <v>464.4</v>
      </c>
      <c r="C99" s="15">
        <f>$C$7*$H$99</f>
        <v>387</v>
      </c>
      <c r="D99" s="56">
        <f>$D$7*$H$99</f>
        <v>309.59999999999997</v>
      </c>
      <c r="E99" s="70">
        <f>$E$7*$H$99</f>
        <v>232.2</v>
      </c>
      <c r="F99" s="79">
        <f>$F$7*$H$99</f>
        <v>154.79999999999998</v>
      </c>
      <c r="G99" s="57" t="s">
        <v>93</v>
      </c>
      <c r="H99" s="82">
        <v>0.18</v>
      </c>
    </row>
    <row r="100" spans="1:8" ht="20.25" customHeight="1">
      <c r="A100" s="4" t="s">
        <v>6</v>
      </c>
      <c r="B100" s="49">
        <f>$B$7*$H$100</f>
        <v>387</v>
      </c>
      <c r="C100" s="15">
        <f>$C$7*$H$100</f>
        <v>322.5</v>
      </c>
      <c r="D100" s="56">
        <f>$D$7*$H$100</f>
        <v>258</v>
      </c>
      <c r="E100" s="70">
        <f>$E$7*$H$100</f>
        <v>193.5</v>
      </c>
      <c r="F100" s="79">
        <f>$F$7*$H$100</f>
        <v>129</v>
      </c>
      <c r="G100" s="57" t="s">
        <v>93</v>
      </c>
      <c r="H100" s="12">
        <v>0.15</v>
      </c>
    </row>
    <row r="101" spans="1:8" ht="20.25" customHeight="1">
      <c r="A101" s="4" t="s">
        <v>7</v>
      </c>
      <c r="B101" s="49">
        <f>$B$7*$H$101</f>
        <v>309.59999999999997</v>
      </c>
      <c r="C101" s="15">
        <f>$C$7*$H$101</f>
        <v>258</v>
      </c>
      <c r="D101" s="56">
        <f>$D$7*$H$101</f>
        <v>206.4</v>
      </c>
      <c r="E101" s="70">
        <f>$E$7*$H$101</f>
        <v>154.79999999999998</v>
      </c>
      <c r="F101" s="79">
        <f>$F$7*$H$101</f>
        <v>103.2</v>
      </c>
      <c r="G101" s="57" t="s">
        <v>93</v>
      </c>
      <c r="H101" s="12">
        <v>0.12</v>
      </c>
    </row>
    <row r="102" spans="1:8" ht="20.25" customHeight="1">
      <c r="A102" s="4" t="s">
        <v>8</v>
      </c>
      <c r="B102" s="49">
        <f>$B$7*$H$102</f>
        <v>258</v>
      </c>
      <c r="C102" s="85">
        <f>$C$7*$H$102</f>
        <v>215</v>
      </c>
      <c r="D102" s="56">
        <f>$D$7*$H$102</f>
        <v>172</v>
      </c>
      <c r="E102" s="86">
        <f>$E$7*$H$102</f>
        <v>129</v>
      </c>
      <c r="F102" s="79">
        <f>$F$7*$H$102</f>
        <v>86</v>
      </c>
      <c r="G102" s="57" t="s">
        <v>93</v>
      </c>
      <c r="H102" s="12">
        <v>0.1</v>
      </c>
    </row>
    <row r="103" spans="1:8" ht="20.25" customHeight="1">
      <c r="A103" s="4" t="s">
        <v>9</v>
      </c>
      <c r="B103" s="49">
        <f>$B$7*$H$103</f>
        <v>219.3</v>
      </c>
      <c r="C103" s="15">
        <f>$C$7*$H$103</f>
        <v>182.75</v>
      </c>
      <c r="D103" s="56">
        <f>$D$7*$H$103</f>
        <v>146.20000000000002</v>
      </c>
      <c r="E103" s="70">
        <f>$E$7*$H$103</f>
        <v>109.65</v>
      </c>
      <c r="F103" s="79">
        <f>$F$7*$H$103</f>
        <v>73.100000000000009</v>
      </c>
      <c r="G103" s="57" t="s">
        <v>93</v>
      </c>
      <c r="H103" s="72">
        <v>8.5000000000000006E-2</v>
      </c>
    </row>
    <row r="104" spans="1:8" ht="20.25" customHeight="1">
      <c r="A104" s="4" t="s">
        <v>10</v>
      </c>
      <c r="B104" s="49">
        <f>$B$7*$H$104</f>
        <v>180.60000000000002</v>
      </c>
      <c r="C104" s="15">
        <f>$C$7*$H$104</f>
        <v>150.50000000000003</v>
      </c>
      <c r="D104" s="56">
        <f>$D$7*$H$104</f>
        <v>120.4</v>
      </c>
      <c r="E104" s="70">
        <f>$E$7*$H$104</f>
        <v>90.300000000000011</v>
      </c>
      <c r="F104" s="79">
        <f>$F$7*$H$104</f>
        <v>60.2</v>
      </c>
      <c r="G104" s="57" t="s">
        <v>93</v>
      </c>
      <c r="H104" s="12">
        <v>7.0000000000000007E-2</v>
      </c>
    </row>
    <row r="105" spans="1:8" ht="20.25" customHeight="1">
      <c r="A105" s="4" t="s">
        <v>13</v>
      </c>
      <c r="B105" s="49">
        <f>$B$7*$H$105</f>
        <v>154.79999999999998</v>
      </c>
      <c r="C105" s="15">
        <f>$C$7*$H$105</f>
        <v>129</v>
      </c>
      <c r="D105" s="56">
        <f>$D$7*$H$105</f>
        <v>103.2</v>
      </c>
      <c r="E105" s="70">
        <f>$E$7*$H$105</f>
        <v>77.399999999999991</v>
      </c>
      <c r="F105" s="79">
        <f>$F$7*$H$105</f>
        <v>51.6</v>
      </c>
      <c r="G105" s="57" t="s">
        <v>93</v>
      </c>
      <c r="H105" s="12">
        <v>0.06</v>
      </c>
    </row>
    <row r="106" spans="1:8" ht="20.25" customHeight="1">
      <c r="A106" s="4" t="s">
        <v>12</v>
      </c>
      <c r="B106" s="49">
        <f>$B$7*$H$106</f>
        <v>129</v>
      </c>
      <c r="C106" s="85">
        <f>$C$7*$H$106</f>
        <v>107.5</v>
      </c>
      <c r="D106" s="56">
        <f>$D$7*$H$106</f>
        <v>86</v>
      </c>
      <c r="E106" s="70">
        <f>$E$7*$H$106</f>
        <v>64.5</v>
      </c>
      <c r="F106" s="79">
        <f>$F$7*$H$106</f>
        <v>43</v>
      </c>
      <c r="G106" s="57" t="s">
        <v>93</v>
      </c>
      <c r="H106" s="12">
        <v>0.05</v>
      </c>
    </row>
    <row r="107" spans="1:8" ht="20.25" customHeight="1">
      <c r="A107" s="4" t="s">
        <v>40</v>
      </c>
      <c r="B107" s="49">
        <f>$B$7*$H$107</f>
        <v>109.65</v>
      </c>
      <c r="C107" s="15">
        <f>$C$7*$H$107</f>
        <v>91.375</v>
      </c>
      <c r="D107" s="56">
        <f>$D$7*$H$107</f>
        <v>73.100000000000009</v>
      </c>
      <c r="E107" s="70">
        <f>$E$7*$H$107</f>
        <v>54.825000000000003</v>
      </c>
      <c r="F107" s="79">
        <f>$F$7*$H$107</f>
        <v>36.550000000000004</v>
      </c>
      <c r="G107" s="57" t="s">
        <v>93</v>
      </c>
      <c r="H107" s="73">
        <v>4.2500000000000003E-2</v>
      </c>
    </row>
    <row r="108" spans="1:8" ht="20.25" customHeight="1">
      <c r="A108" s="4" t="s">
        <v>39</v>
      </c>
      <c r="B108" s="49">
        <f>$B$7*$H$108</f>
        <v>90.300000000000011</v>
      </c>
      <c r="C108" s="15">
        <f>$C$7*$H$108</f>
        <v>75.250000000000014</v>
      </c>
      <c r="D108" s="56">
        <f>$D$7*$H$108</f>
        <v>60.2</v>
      </c>
      <c r="E108" s="70">
        <f>$E$7*$H$108</f>
        <v>45.150000000000006</v>
      </c>
      <c r="F108" s="79">
        <f>$F$7*$H$108</f>
        <v>30.1</v>
      </c>
      <c r="G108" s="57" t="s">
        <v>93</v>
      </c>
      <c r="H108" s="72">
        <v>3.5000000000000003E-2</v>
      </c>
    </row>
    <row r="109" spans="1:8" ht="20.25" customHeight="1">
      <c r="A109" s="4" t="s">
        <v>38</v>
      </c>
      <c r="B109" s="49">
        <f>$B$7*$H$109</f>
        <v>77.399999999999991</v>
      </c>
      <c r="C109" s="15">
        <f>$C$7*$H$109</f>
        <v>64.5</v>
      </c>
      <c r="D109" s="56">
        <f>$D$7*$H$109</f>
        <v>51.6</v>
      </c>
      <c r="E109" s="70">
        <f>$E$7*$H$109</f>
        <v>38.699999999999996</v>
      </c>
      <c r="F109" s="79">
        <f>$F$7*$H$109</f>
        <v>25.8</v>
      </c>
      <c r="G109" s="57" t="s">
        <v>93</v>
      </c>
      <c r="H109" s="12">
        <v>0.03</v>
      </c>
    </row>
    <row r="110" spans="1:8" ht="20.25" customHeight="1">
      <c r="A110" s="4" t="s">
        <v>57</v>
      </c>
      <c r="B110" s="49">
        <f>$B$7*$H$110</f>
        <v>64.5</v>
      </c>
      <c r="C110" s="15">
        <f>$C$7*$H$110</f>
        <v>53.75</v>
      </c>
      <c r="D110" s="56">
        <f>$D$7*$H$110</f>
        <v>43</v>
      </c>
      <c r="E110" s="70">
        <f>$E$7*$H$110</f>
        <v>32.25</v>
      </c>
      <c r="F110" s="79">
        <f>$F$7*$H$110</f>
        <v>21.5</v>
      </c>
      <c r="G110" s="57" t="s">
        <v>93</v>
      </c>
      <c r="H110" s="72">
        <v>2.5000000000000001E-2</v>
      </c>
    </row>
    <row r="111" spans="1:8" ht="20.25" customHeight="1">
      <c r="A111" s="4" t="s">
        <v>60</v>
      </c>
      <c r="B111" s="49">
        <f>$B$7*$H$111</f>
        <v>51.6</v>
      </c>
      <c r="C111" s="15">
        <f>$C$7*$H$111</f>
        <v>43</v>
      </c>
      <c r="D111" s="56">
        <f>$D$7*$H$111</f>
        <v>34.4</v>
      </c>
      <c r="E111" s="70">
        <f>$E$7*$H$111</f>
        <v>25.8</v>
      </c>
      <c r="F111" s="79">
        <f>$F$7*$H$111</f>
        <v>17.2</v>
      </c>
      <c r="G111" s="57" t="s">
        <v>93</v>
      </c>
      <c r="H111" s="12">
        <v>0.02</v>
      </c>
    </row>
    <row r="112" spans="1:8" ht="20.25" customHeight="1">
      <c r="A112" s="4" t="s">
        <v>61</v>
      </c>
      <c r="B112" s="49">
        <f>$B$7*$H$112</f>
        <v>45.150000000000006</v>
      </c>
      <c r="C112" s="15">
        <f>$C$7*$H$112</f>
        <v>37.625000000000007</v>
      </c>
      <c r="D112" s="56">
        <f>$D$7*$H$112</f>
        <v>30.1</v>
      </c>
      <c r="E112" s="70">
        <f>$E$7*$H$112</f>
        <v>22.575000000000003</v>
      </c>
      <c r="F112" s="79">
        <f>$F$7*$H$112</f>
        <v>15.05</v>
      </c>
      <c r="G112" s="57" t="s">
        <v>93</v>
      </c>
      <c r="H112" s="73">
        <v>1.7500000000000002E-2</v>
      </c>
    </row>
    <row r="113" spans="1:8" ht="20.25" customHeight="1">
      <c r="A113" s="4" t="s">
        <v>62</v>
      </c>
      <c r="B113" s="49">
        <f>$B$7*$H$113</f>
        <v>38.699999999999996</v>
      </c>
      <c r="C113" s="15">
        <f>$C$7*$H$113</f>
        <v>32.25</v>
      </c>
      <c r="D113" s="56">
        <f>$D$7*$H$113</f>
        <v>25.8</v>
      </c>
      <c r="E113" s="70">
        <f>$E$7*$H$113</f>
        <v>19.349999999999998</v>
      </c>
      <c r="F113" s="79">
        <f>$F$7*$H$113</f>
        <v>12.9</v>
      </c>
      <c r="G113" s="57" t="s">
        <v>93</v>
      </c>
      <c r="H113" s="72">
        <v>1.4999999999999999E-2</v>
      </c>
    </row>
    <row r="114" spans="1:8" ht="20.25" customHeight="1">
      <c r="A114" s="4" t="s">
        <v>14</v>
      </c>
      <c r="B114" s="89">
        <f>SUM(B99:B113)</f>
        <v>2580</v>
      </c>
      <c r="C114" s="89">
        <f>SUM(C99:C113)</f>
        <v>2150</v>
      </c>
      <c r="D114" s="89">
        <f>SUM(D99:D113)</f>
        <v>1719.9999999999998</v>
      </c>
      <c r="E114" s="89">
        <f>SUM(E99:E113)</f>
        <v>1290</v>
      </c>
      <c r="F114" s="89">
        <f>SUM(F99:F113)</f>
        <v>859.99999999999989</v>
      </c>
      <c r="G114" s="89">
        <f>SUM(B114:F114)</f>
        <v>8600</v>
      </c>
      <c r="H114" s="81">
        <f>SUM(H99:H113)</f>
        <v>1</v>
      </c>
    </row>
    <row r="115" spans="1:8" ht="20.25" customHeight="1">
      <c r="A115" s="198"/>
      <c r="B115" s="199"/>
      <c r="C115" s="199"/>
      <c r="D115" s="199"/>
      <c r="E115" s="199"/>
      <c r="F115" s="199"/>
      <c r="G115" s="199"/>
      <c r="H115" s="200"/>
    </row>
    <row r="116" spans="1:8" ht="20.25" customHeight="1">
      <c r="A116" s="228" t="s">
        <v>63</v>
      </c>
      <c r="B116" s="229"/>
      <c r="C116" s="229"/>
      <c r="D116" s="229"/>
      <c r="E116" s="229"/>
      <c r="F116" s="229"/>
      <c r="G116" s="229"/>
      <c r="H116" s="230"/>
    </row>
    <row r="117" spans="1:8" ht="20.25" customHeight="1">
      <c r="A117" s="4" t="s">
        <v>15</v>
      </c>
      <c r="B117" s="16" t="s">
        <v>0</v>
      </c>
      <c r="C117" s="15" t="s">
        <v>1</v>
      </c>
      <c r="D117" s="56" t="s">
        <v>2</v>
      </c>
      <c r="E117" s="70" t="s">
        <v>3</v>
      </c>
      <c r="F117" s="79" t="s">
        <v>4</v>
      </c>
      <c r="G117" s="198"/>
      <c r="H117" s="200"/>
    </row>
    <row r="118" spans="1:8" ht="20.25" customHeight="1">
      <c r="A118" s="4" t="s">
        <v>5</v>
      </c>
      <c r="B118" s="49">
        <f>$B$7*$H$118</f>
        <v>361.20000000000005</v>
      </c>
      <c r="C118" s="15">
        <f>$C$7*$H$118</f>
        <v>301.00000000000006</v>
      </c>
      <c r="D118" s="56">
        <f>$D$7*$H$118</f>
        <v>240.8</v>
      </c>
      <c r="E118" s="70">
        <f>$E$7*$H$118</f>
        <v>180.60000000000002</v>
      </c>
      <c r="F118" s="79">
        <f>$F$7*$H$118</f>
        <v>120.4</v>
      </c>
      <c r="G118" s="57" t="s">
        <v>93</v>
      </c>
      <c r="H118" s="82">
        <v>0.14000000000000001</v>
      </c>
    </row>
    <row r="119" spans="1:8" ht="20.25" customHeight="1">
      <c r="A119" s="4" t="s">
        <v>6</v>
      </c>
      <c r="B119" s="49">
        <f>$B$7*$H$119</f>
        <v>283.8</v>
      </c>
      <c r="C119" s="15">
        <f>$C$7*$H$119</f>
        <v>236.5</v>
      </c>
      <c r="D119" s="56">
        <f>$D$7*$H$119</f>
        <v>189.2</v>
      </c>
      <c r="E119" s="70">
        <f>$E$7*$H$119</f>
        <v>141.9</v>
      </c>
      <c r="F119" s="79">
        <f>$F$7*$H$119</f>
        <v>94.6</v>
      </c>
      <c r="G119" s="57" t="s">
        <v>93</v>
      </c>
      <c r="H119" s="12">
        <v>0.11</v>
      </c>
    </row>
    <row r="120" spans="1:8" ht="20.25" customHeight="1">
      <c r="A120" s="4" t="s">
        <v>7</v>
      </c>
      <c r="B120" s="49">
        <f>$B$7*$H$120</f>
        <v>232.2</v>
      </c>
      <c r="C120" s="15">
        <f>$C$7*$H$120</f>
        <v>193.5</v>
      </c>
      <c r="D120" s="56">
        <f>$D$7*$H$120</f>
        <v>154.79999999999998</v>
      </c>
      <c r="E120" s="70">
        <f>$E$7*$H$120</f>
        <v>116.1</v>
      </c>
      <c r="F120" s="79">
        <f>$F$7*$H$120</f>
        <v>77.399999999999991</v>
      </c>
      <c r="G120" s="57" t="s">
        <v>93</v>
      </c>
      <c r="H120" s="12">
        <v>0.09</v>
      </c>
    </row>
    <row r="121" spans="1:8" ht="20.25" customHeight="1">
      <c r="A121" s="4" t="s">
        <v>8</v>
      </c>
      <c r="B121" s="49">
        <f>$B$7*$H$121</f>
        <v>198.66</v>
      </c>
      <c r="C121" s="15">
        <f>$C$7*$H$121</f>
        <v>165.55</v>
      </c>
      <c r="D121" s="56">
        <f>$D$7*$H$121</f>
        <v>132.44</v>
      </c>
      <c r="E121" s="70">
        <f>$E$7*$H$121</f>
        <v>99.33</v>
      </c>
      <c r="F121" s="79">
        <f>$F$7*$H$121</f>
        <v>66.22</v>
      </c>
      <c r="G121" s="57" t="s">
        <v>93</v>
      </c>
      <c r="H121" s="72">
        <v>7.6999999999999999E-2</v>
      </c>
    </row>
    <row r="122" spans="1:8" ht="20.25" customHeight="1">
      <c r="A122" s="4" t="s">
        <v>9</v>
      </c>
      <c r="B122" s="49">
        <f>$B$7*$H$122</f>
        <v>180.60000000000002</v>
      </c>
      <c r="C122" s="15">
        <f>$C$7*$H$122</f>
        <v>150.50000000000003</v>
      </c>
      <c r="D122" s="56">
        <f>$D$7*$H$122</f>
        <v>120.4</v>
      </c>
      <c r="E122" s="70">
        <f>$E$7*$H$122</f>
        <v>90.300000000000011</v>
      </c>
      <c r="F122" s="79">
        <f>$F$7*$H$122</f>
        <v>60.2</v>
      </c>
      <c r="G122" s="57" t="s">
        <v>93</v>
      </c>
      <c r="H122" s="12">
        <v>7.0000000000000007E-2</v>
      </c>
    </row>
    <row r="123" spans="1:8" ht="20.25" customHeight="1">
      <c r="A123" s="4" t="s">
        <v>10</v>
      </c>
      <c r="B123" s="49">
        <f>$B$7*$H$123</f>
        <v>167.70000000000002</v>
      </c>
      <c r="C123" s="15">
        <f>$C$7*$H$123</f>
        <v>139.75</v>
      </c>
      <c r="D123" s="56">
        <f>$D$7*$H$123</f>
        <v>111.8</v>
      </c>
      <c r="E123" s="70">
        <f>$E$7*$H$123</f>
        <v>83.850000000000009</v>
      </c>
      <c r="F123" s="79">
        <f>$F$7*$H$123</f>
        <v>55.9</v>
      </c>
      <c r="G123" s="57" t="s">
        <v>93</v>
      </c>
      <c r="H123" s="72">
        <v>6.5000000000000002E-2</v>
      </c>
    </row>
    <row r="124" spans="1:8" ht="20.25" customHeight="1">
      <c r="A124" s="4" t="s">
        <v>13</v>
      </c>
      <c r="B124" s="49">
        <f>$B$7*$H$124</f>
        <v>154.79999999999998</v>
      </c>
      <c r="C124" s="15">
        <f>$C$7*$H$124</f>
        <v>129</v>
      </c>
      <c r="D124" s="56">
        <f>$D$7*$H$124</f>
        <v>103.2</v>
      </c>
      <c r="E124" s="70">
        <f>$E$7*$H$124</f>
        <v>77.399999999999991</v>
      </c>
      <c r="F124" s="79">
        <f>$F$7*$H$124</f>
        <v>51.6</v>
      </c>
      <c r="G124" s="57" t="s">
        <v>93</v>
      </c>
      <c r="H124" s="12">
        <v>0.06</v>
      </c>
    </row>
    <row r="125" spans="1:8" ht="20.25" customHeight="1">
      <c r="A125" s="4" t="s">
        <v>12</v>
      </c>
      <c r="B125" s="49">
        <f>$B$7*$H$125</f>
        <v>141.9</v>
      </c>
      <c r="C125" s="15">
        <f>$C$7*$H$125</f>
        <v>118.25</v>
      </c>
      <c r="D125" s="56">
        <f>$D$7*$H$125</f>
        <v>94.6</v>
      </c>
      <c r="E125" s="70">
        <f>$E$7*$H$125</f>
        <v>70.95</v>
      </c>
      <c r="F125" s="79">
        <f>$F$7*$H$125</f>
        <v>47.3</v>
      </c>
      <c r="G125" s="57" t="s">
        <v>93</v>
      </c>
      <c r="H125" s="72">
        <v>5.5E-2</v>
      </c>
    </row>
    <row r="126" spans="1:8" ht="20.25" customHeight="1">
      <c r="A126" s="4" t="s">
        <v>40</v>
      </c>
      <c r="B126" s="49">
        <f>$B$7*$H$126</f>
        <v>129</v>
      </c>
      <c r="C126" s="15">
        <f>$C$7*$H$126</f>
        <v>107.5</v>
      </c>
      <c r="D126" s="56">
        <f>$D$7*$H$126</f>
        <v>86</v>
      </c>
      <c r="E126" s="70">
        <f>$E$7*$H$126</f>
        <v>64.5</v>
      </c>
      <c r="F126" s="79">
        <f>$F$7*$H$126</f>
        <v>43</v>
      </c>
      <c r="G126" s="57" t="s">
        <v>93</v>
      </c>
      <c r="H126" s="12">
        <v>0.05</v>
      </c>
    </row>
    <row r="127" spans="1:8" ht="20.25" customHeight="1">
      <c r="A127" s="4" t="s">
        <v>39</v>
      </c>
      <c r="B127" s="49">
        <f>$B$7*$H$127</f>
        <v>116.1</v>
      </c>
      <c r="C127" s="15">
        <f>$C$7*$H$127</f>
        <v>96.75</v>
      </c>
      <c r="D127" s="56">
        <f>$D$7*$H$127</f>
        <v>77.399999999999991</v>
      </c>
      <c r="E127" s="70">
        <f>$E$7*$H$127</f>
        <v>58.05</v>
      </c>
      <c r="F127" s="79">
        <f>$F$7*$H$127</f>
        <v>38.699999999999996</v>
      </c>
      <c r="G127" s="57" t="s">
        <v>93</v>
      </c>
      <c r="H127" s="72">
        <v>4.4999999999999998E-2</v>
      </c>
    </row>
    <row r="128" spans="1:8" ht="20.25" customHeight="1">
      <c r="A128" s="4" t="s">
        <v>38</v>
      </c>
      <c r="B128" s="49">
        <f>$B$7*$H$128</f>
        <v>103.2</v>
      </c>
      <c r="C128" s="15">
        <f>$C$7*$H$128</f>
        <v>86</v>
      </c>
      <c r="D128" s="56">
        <f>$D$7*$H$128</f>
        <v>68.8</v>
      </c>
      <c r="E128" s="70">
        <f>$E$7*$H$128</f>
        <v>51.6</v>
      </c>
      <c r="F128" s="79">
        <f>$F$7*$H$128</f>
        <v>34.4</v>
      </c>
      <c r="G128" s="57" t="s">
        <v>93</v>
      </c>
      <c r="H128" s="12">
        <v>0.04</v>
      </c>
    </row>
    <row r="129" spans="1:8" ht="20.25" customHeight="1">
      <c r="A129" s="4" t="s">
        <v>57</v>
      </c>
      <c r="B129" s="49">
        <f>$B$7*$H$129</f>
        <v>95.46</v>
      </c>
      <c r="C129" s="15">
        <f>$C$7*$H$129</f>
        <v>79.55</v>
      </c>
      <c r="D129" s="56">
        <f>$D$7*$H$129</f>
        <v>63.639999999999993</v>
      </c>
      <c r="E129" s="70">
        <f>$E$7*$H$129</f>
        <v>47.73</v>
      </c>
      <c r="F129" s="79">
        <f>$F$7*$H$129</f>
        <v>31.819999999999997</v>
      </c>
      <c r="G129" s="57" t="s">
        <v>93</v>
      </c>
      <c r="H129" s="72">
        <v>3.6999999999999998E-2</v>
      </c>
    </row>
    <row r="130" spans="1:8" ht="20.25" customHeight="1">
      <c r="A130" s="4" t="s">
        <v>60</v>
      </c>
      <c r="B130" s="49">
        <f>$B$7*$H$130</f>
        <v>85.14</v>
      </c>
      <c r="C130" s="15">
        <f>$C$7*$H$130</f>
        <v>70.95</v>
      </c>
      <c r="D130" s="56">
        <f>$D$7*$H$130</f>
        <v>56.760000000000005</v>
      </c>
      <c r="E130" s="70">
        <f>$E$7*$H$130</f>
        <v>42.57</v>
      </c>
      <c r="F130" s="79">
        <f>$F$7*$H$130</f>
        <v>28.380000000000003</v>
      </c>
      <c r="G130" s="57" t="s">
        <v>93</v>
      </c>
      <c r="H130" s="72">
        <v>3.3000000000000002E-2</v>
      </c>
    </row>
    <row r="131" spans="1:8" ht="20.25" customHeight="1">
      <c r="A131" s="4" t="s">
        <v>61</v>
      </c>
      <c r="B131" s="49">
        <f>$B$7*$H$131</f>
        <v>74.820000000000007</v>
      </c>
      <c r="C131" s="15">
        <f>$C$7*$H$131</f>
        <v>62.35</v>
      </c>
      <c r="D131" s="56">
        <f>$D$7*$H$131</f>
        <v>49.88</v>
      </c>
      <c r="E131" s="70">
        <f>$E$7*$H$131</f>
        <v>37.410000000000004</v>
      </c>
      <c r="F131" s="79">
        <f>$F$7*$H$131</f>
        <v>24.94</v>
      </c>
      <c r="G131" s="57" t="s">
        <v>93</v>
      </c>
      <c r="H131" s="72">
        <v>2.9000000000000001E-2</v>
      </c>
    </row>
    <row r="132" spans="1:8" ht="20.25" customHeight="1">
      <c r="A132" s="4" t="s">
        <v>62</v>
      </c>
      <c r="B132" s="49">
        <f>$B$7*$H$132</f>
        <v>64.5</v>
      </c>
      <c r="C132" s="15">
        <f>$C$7*$H$132</f>
        <v>53.75</v>
      </c>
      <c r="D132" s="56">
        <f>$D$7*$H$132</f>
        <v>43</v>
      </c>
      <c r="E132" s="70">
        <f>$E$7*$H$132</f>
        <v>32.25</v>
      </c>
      <c r="F132" s="79">
        <f>$F$7*$H$132</f>
        <v>21.5</v>
      </c>
      <c r="G132" s="57" t="s">
        <v>93</v>
      </c>
      <c r="H132" s="72">
        <v>2.5000000000000001E-2</v>
      </c>
    </row>
    <row r="133" spans="1:8" ht="20.25" customHeight="1">
      <c r="A133" s="4" t="s">
        <v>64</v>
      </c>
      <c r="B133" s="49">
        <f>$B$7*$H$133</f>
        <v>54.180000000000007</v>
      </c>
      <c r="C133" s="15">
        <f>$C$7*$H$133</f>
        <v>45.150000000000006</v>
      </c>
      <c r="D133" s="56">
        <f>$D$7*$H$133</f>
        <v>36.120000000000005</v>
      </c>
      <c r="E133" s="70">
        <f>$E$7*$H$133</f>
        <v>27.090000000000003</v>
      </c>
      <c r="F133" s="79">
        <f>$F$7*$H$133</f>
        <v>18.060000000000002</v>
      </c>
      <c r="G133" s="57" t="s">
        <v>93</v>
      </c>
      <c r="H133" s="72">
        <v>2.1000000000000001E-2</v>
      </c>
    </row>
    <row r="134" spans="1:8" ht="20.25" customHeight="1">
      <c r="A134" s="4" t="s">
        <v>65</v>
      </c>
      <c r="B134" s="49">
        <f>$B$7*$H$134</f>
        <v>43.860000000000007</v>
      </c>
      <c r="C134" s="15">
        <f>$C$7*$H$134</f>
        <v>36.550000000000004</v>
      </c>
      <c r="D134" s="56">
        <f>$D$7*$H$134</f>
        <v>29.240000000000002</v>
      </c>
      <c r="E134" s="70">
        <f>$E$7*$H$134</f>
        <v>21.930000000000003</v>
      </c>
      <c r="F134" s="79">
        <f>$F$7*$H$134</f>
        <v>14.620000000000001</v>
      </c>
      <c r="G134" s="57" t="s">
        <v>93</v>
      </c>
      <c r="H134" s="72">
        <v>1.7000000000000001E-2</v>
      </c>
    </row>
    <row r="135" spans="1:8" ht="20.25" customHeight="1">
      <c r="A135" s="4" t="s">
        <v>66</v>
      </c>
      <c r="B135" s="49">
        <f>$B$7*$H$135</f>
        <v>36.119999999999997</v>
      </c>
      <c r="C135" s="15">
        <f>$C$7*$H$135</f>
        <v>30.1</v>
      </c>
      <c r="D135" s="56">
        <f>$D$7*$H$135</f>
        <v>24.080000000000002</v>
      </c>
      <c r="E135" s="70">
        <f>$E$7*$H$135</f>
        <v>18.059999999999999</v>
      </c>
      <c r="F135" s="79">
        <f>$F$7*$H$135</f>
        <v>12.040000000000001</v>
      </c>
      <c r="G135" s="57" t="s">
        <v>93</v>
      </c>
      <c r="H135" s="72">
        <v>1.4E-2</v>
      </c>
    </row>
    <row r="136" spans="1:8" ht="20.25" customHeight="1">
      <c r="A136" s="4" t="s">
        <v>67</v>
      </c>
      <c r="B136" s="49">
        <f>$B$7*$H$136</f>
        <v>30.96</v>
      </c>
      <c r="C136" s="15">
        <f>$C$7*$H$136</f>
        <v>25.8</v>
      </c>
      <c r="D136" s="56">
        <f>$D$7*$H$136</f>
        <v>20.64</v>
      </c>
      <c r="E136" s="70">
        <f>$E$7*$H$136</f>
        <v>15.48</v>
      </c>
      <c r="F136" s="79">
        <f>$F$7*$H$136</f>
        <v>10.32</v>
      </c>
      <c r="G136" s="57" t="s">
        <v>93</v>
      </c>
      <c r="H136" s="72">
        <v>1.2E-2</v>
      </c>
    </row>
    <row r="137" spans="1:8" ht="20.25" customHeight="1">
      <c r="A137" s="4" t="s">
        <v>68</v>
      </c>
      <c r="B137" s="49">
        <f>$B$7*$H$137</f>
        <v>25.8</v>
      </c>
      <c r="C137" s="15">
        <f>$C$7*$H$137</f>
        <v>21.5</v>
      </c>
      <c r="D137" s="56">
        <f>$D$7*$H$137</f>
        <v>17.2</v>
      </c>
      <c r="E137" s="70">
        <f>$E$7*$H$137</f>
        <v>12.9</v>
      </c>
      <c r="F137" s="79">
        <f>$F$7*$H$137</f>
        <v>8.6</v>
      </c>
      <c r="G137" s="57" t="s">
        <v>93</v>
      </c>
      <c r="H137" s="12">
        <v>0.01</v>
      </c>
    </row>
    <row r="138" spans="1:8" ht="20.25" customHeight="1">
      <c r="A138" s="4" t="s">
        <v>14</v>
      </c>
      <c r="B138" s="83">
        <f>SUM(B118:B137)</f>
        <v>2580</v>
      </c>
      <c r="C138" s="83">
        <f t="shared" ref="C138:F138" si="9">SUM(C118:C137)</f>
        <v>2150</v>
      </c>
      <c r="D138" s="89">
        <f t="shared" si="9"/>
        <v>1720.0000000000002</v>
      </c>
      <c r="E138" s="89">
        <f t="shared" si="9"/>
        <v>1290</v>
      </c>
      <c r="F138" s="89">
        <f t="shared" si="9"/>
        <v>860.00000000000011</v>
      </c>
      <c r="G138" s="89">
        <f>SUM(B138:F138)</f>
        <v>8600</v>
      </c>
      <c r="H138" s="81">
        <f>SUM(H118:H137)</f>
        <v>1.0000000000000004</v>
      </c>
    </row>
    <row r="139" spans="1:8" ht="20.25" customHeight="1">
      <c r="A139" s="198"/>
      <c r="B139" s="199"/>
      <c r="C139" s="199"/>
      <c r="D139" s="199"/>
      <c r="E139" s="199"/>
      <c r="F139" s="199"/>
      <c r="G139" s="199"/>
      <c r="H139" s="200"/>
    </row>
    <row r="140" spans="1:8" ht="20.25" customHeight="1">
      <c r="A140" s="228" t="s">
        <v>94</v>
      </c>
      <c r="B140" s="229"/>
      <c r="C140" s="229"/>
      <c r="D140" s="229"/>
      <c r="E140" s="229"/>
      <c r="F140" s="229"/>
      <c r="G140" s="229"/>
      <c r="H140" s="230"/>
    </row>
    <row r="141" spans="1:8" ht="20.25" customHeight="1">
      <c r="A141" s="4" t="s">
        <v>15</v>
      </c>
      <c r="B141" s="16" t="s">
        <v>0</v>
      </c>
      <c r="C141" s="15" t="s">
        <v>1</v>
      </c>
      <c r="D141" s="56" t="s">
        <v>2</v>
      </c>
      <c r="E141" s="70" t="s">
        <v>3</v>
      </c>
      <c r="F141" s="79" t="s">
        <v>4</v>
      </c>
      <c r="G141" s="198"/>
      <c r="H141" s="200"/>
    </row>
    <row r="142" spans="1:8" ht="20.25" customHeight="1">
      <c r="A142" s="4" t="s">
        <v>5</v>
      </c>
      <c r="B142" s="49">
        <f>$B$7*$H142</f>
        <v>309.59999999999997</v>
      </c>
      <c r="C142" s="15">
        <f t="shared" ref="C142:C171" si="10">$C$7*$H142</f>
        <v>258</v>
      </c>
      <c r="D142" s="56">
        <f t="shared" ref="D142:D171" si="11">$D$7*$H142</f>
        <v>206.4</v>
      </c>
      <c r="E142" s="70">
        <f t="shared" ref="E142:E171" si="12">$E$7*$H142</f>
        <v>154.79999999999998</v>
      </c>
      <c r="F142" s="79">
        <f t="shared" ref="F142:F171" si="13">$F$7*$H142</f>
        <v>103.2</v>
      </c>
      <c r="G142" s="57" t="s">
        <v>93</v>
      </c>
      <c r="H142" s="87">
        <v>0.12</v>
      </c>
    </row>
    <row r="143" spans="1:8" ht="20.25" customHeight="1">
      <c r="A143" s="4" t="s">
        <v>6</v>
      </c>
      <c r="B143" s="16">
        <f>$B$7*$H143</f>
        <v>245.1</v>
      </c>
      <c r="C143" s="15">
        <f t="shared" si="10"/>
        <v>204.25</v>
      </c>
      <c r="D143" s="56">
        <f t="shared" si="11"/>
        <v>163.4</v>
      </c>
      <c r="E143" s="70">
        <f t="shared" si="12"/>
        <v>122.55</v>
      </c>
      <c r="F143" s="79">
        <f t="shared" si="13"/>
        <v>81.7</v>
      </c>
      <c r="G143" s="57" t="s">
        <v>93</v>
      </c>
      <c r="H143" s="72">
        <v>9.5000000000000001E-2</v>
      </c>
    </row>
    <row r="144" spans="1:8" ht="20.25" customHeight="1">
      <c r="A144" s="4" t="s">
        <v>7</v>
      </c>
      <c r="B144" s="16">
        <f>$B$7*$H144</f>
        <v>188.33999999999997</v>
      </c>
      <c r="C144" s="15">
        <f t="shared" si="10"/>
        <v>156.94999999999999</v>
      </c>
      <c r="D144" s="56">
        <f t="shared" si="11"/>
        <v>125.55999999999999</v>
      </c>
      <c r="E144" s="70">
        <f t="shared" si="12"/>
        <v>94.169999999999987</v>
      </c>
      <c r="F144" s="79">
        <f t="shared" si="13"/>
        <v>62.779999999999994</v>
      </c>
      <c r="G144" s="57" t="s">
        <v>93</v>
      </c>
      <c r="H144" s="72">
        <v>7.2999999999999995E-2</v>
      </c>
    </row>
    <row r="145" spans="1:8" ht="20.25" customHeight="1">
      <c r="A145" s="4" t="s">
        <v>8</v>
      </c>
      <c r="B145" s="49">
        <f t="shared" ref="B145:B171" si="14">$B$7*$H145</f>
        <v>159.96</v>
      </c>
      <c r="C145" s="15">
        <f t="shared" si="10"/>
        <v>133.30000000000001</v>
      </c>
      <c r="D145" s="56">
        <f t="shared" si="11"/>
        <v>106.64</v>
      </c>
      <c r="E145" s="70">
        <f t="shared" si="12"/>
        <v>79.98</v>
      </c>
      <c r="F145" s="79">
        <f t="shared" si="13"/>
        <v>53.32</v>
      </c>
      <c r="G145" s="57" t="s">
        <v>93</v>
      </c>
      <c r="H145" s="72">
        <v>6.2E-2</v>
      </c>
    </row>
    <row r="146" spans="1:8" ht="20.25" customHeight="1">
      <c r="A146" s="4" t="s">
        <v>9</v>
      </c>
      <c r="B146" s="16">
        <f t="shared" si="14"/>
        <v>129</v>
      </c>
      <c r="C146" s="15">
        <f t="shared" si="10"/>
        <v>107.5</v>
      </c>
      <c r="D146" s="56">
        <f t="shared" si="11"/>
        <v>86</v>
      </c>
      <c r="E146" s="70">
        <f t="shared" si="12"/>
        <v>64.5</v>
      </c>
      <c r="F146" s="79">
        <f t="shared" si="13"/>
        <v>43</v>
      </c>
      <c r="G146" s="57" t="s">
        <v>93</v>
      </c>
      <c r="H146" s="12">
        <v>0.05</v>
      </c>
    </row>
    <row r="147" spans="1:8" ht="20.25" customHeight="1">
      <c r="A147" s="4" t="s">
        <v>10</v>
      </c>
      <c r="B147" s="16">
        <f t="shared" si="14"/>
        <v>116.1</v>
      </c>
      <c r="C147" s="15">
        <f t="shared" si="10"/>
        <v>96.75</v>
      </c>
      <c r="D147" s="56">
        <f t="shared" si="11"/>
        <v>77.399999999999991</v>
      </c>
      <c r="E147" s="70">
        <f t="shared" si="12"/>
        <v>58.05</v>
      </c>
      <c r="F147" s="79">
        <f t="shared" si="13"/>
        <v>38.699999999999996</v>
      </c>
      <c r="G147" s="57" t="s">
        <v>93</v>
      </c>
      <c r="H147" s="72">
        <v>4.4999999999999998E-2</v>
      </c>
    </row>
    <row r="148" spans="1:8" ht="20.25" customHeight="1">
      <c r="A148" s="4" t="s">
        <v>13</v>
      </c>
      <c r="B148" s="49">
        <f t="shared" si="14"/>
        <v>110.94</v>
      </c>
      <c r="C148" s="15">
        <f t="shared" si="10"/>
        <v>92.449999999999989</v>
      </c>
      <c r="D148" s="56">
        <f t="shared" si="11"/>
        <v>73.959999999999994</v>
      </c>
      <c r="E148" s="70">
        <f t="shared" si="12"/>
        <v>55.47</v>
      </c>
      <c r="F148" s="79">
        <f t="shared" si="13"/>
        <v>36.979999999999997</v>
      </c>
      <c r="G148" s="57" t="s">
        <v>93</v>
      </c>
      <c r="H148" s="72">
        <v>4.2999999999999997E-2</v>
      </c>
    </row>
    <row r="149" spans="1:8" ht="20.25" customHeight="1">
      <c r="A149" s="4" t="s">
        <v>12</v>
      </c>
      <c r="B149" s="16">
        <f t="shared" si="14"/>
        <v>103.2</v>
      </c>
      <c r="C149" s="15">
        <f t="shared" si="10"/>
        <v>86</v>
      </c>
      <c r="D149" s="56">
        <f t="shared" si="11"/>
        <v>68.8</v>
      </c>
      <c r="E149" s="70">
        <f t="shared" si="12"/>
        <v>51.6</v>
      </c>
      <c r="F149" s="79">
        <f t="shared" si="13"/>
        <v>34.4</v>
      </c>
      <c r="G149" s="57" t="s">
        <v>93</v>
      </c>
      <c r="H149" s="12">
        <v>0.04</v>
      </c>
    </row>
    <row r="150" spans="1:8" ht="20.25" customHeight="1">
      <c r="A150" s="4" t="s">
        <v>40</v>
      </c>
      <c r="B150" s="16">
        <f t="shared" si="14"/>
        <v>95.46</v>
      </c>
      <c r="C150" s="15">
        <f t="shared" si="10"/>
        <v>79.55</v>
      </c>
      <c r="D150" s="56">
        <f t="shared" si="11"/>
        <v>63.639999999999993</v>
      </c>
      <c r="E150" s="70">
        <f t="shared" si="12"/>
        <v>47.73</v>
      </c>
      <c r="F150" s="79">
        <f t="shared" si="13"/>
        <v>31.819999999999997</v>
      </c>
      <c r="G150" s="57" t="s">
        <v>93</v>
      </c>
      <c r="H150" s="72">
        <v>3.6999999999999998E-2</v>
      </c>
    </row>
    <row r="151" spans="1:8" ht="20.25" customHeight="1">
      <c r="A151" s="4" t="s">
        <v>39</v>
      </c>
      <c r="B151" s="49">
        <f t="shared" si="14"/>
        <v>90.300000000000011</v>
      </c>
      <c r="C151" s="15">
        <f t="shared" si="10"/>
        <v>75.250000000000014</v>
      </c>
      <c r="D151" s="56">
        <f t="shared" si="11"/>
        <v>60.2</v>
      </c>
      <c r="E151" s="70">
        <f t="shared" si="12"/>
        <v>45.150000000000006</v>
      </c>
      <c r="F151" s="79">
        <f t="shared" si="13"/>
        <v>30.1</v>
      </c>
      <c r="G151" s="57" t="s">
        <v>93</v>
      </c>
      <c r="H151" s="72">
        <v>3.5000000000000003E-2</v>
      </c>
    </row>
    <row r="152" spans="1:8" ht="20.25" customHeight="1">
      <c r="A152" s="4" t="s">
        <v>38</v>
      </c>
      <c r="B152" s="16">
        <f t="shared" si="14"/>
        <v>85.14</v>
      </c>
      <c r="C152" s="15">
        <f t="shared" si="10"/>
        <v>70.95</v>
      </c>
      <c r="D152" s="56">
        <f t="shared" si="11"/>
        <v>56.760000000000005</v>
      </c>
      <c r="E152" s="70">
        <f t="shared" si="12"/>
        <v>42.57</v>
      </c>
      <c r="F152" s="79">
        <f t="shared" si="13"/>
        <v>28.380000000000003</v>
      </c>
      <c r="G152" s="57" t="s">
        <v>93</v>
      </c>
      <c r="H152" s="72">
        <v>3.3000000000000002E-2</v>
      </c>
    </row>
    <row r="153" spans="1:8" ht="20.25" customHeight="1">
      <c r="A153" s="4" t="s">
        <v>57</v>
      </c>
      <c r="B153" s="16">
        <f t="shared" si="14"/>
        <v>79.98</v>
      </c>
      <c r="C153" s="15">
        <f t="shared" si="10"/>
        <v>66.650000000000006</v>
      </c>
      <c r="D153" s="56">
        <f t="shared" si="11"/>
        <v>53.32</v>
      </c>
      <c r="E153" s="70">
        <f t="shared" si="12"/>
        <v>39.99</v>
      </c>
      <c r="F153" s="79">
        <f t="shared" si="13"/>
        <v>26.66</v>
      </c>
      <c r="G153" s="57" t="s">
        <v>93</v>
      </c>
      <c r="H153" s="72">
        <v>3.1E-2</v>
      </c>
    </row>
    <row r="154" spans="1:8" ht="20.25" customHeight="1">
      <c r="A154" s="4" t="s">
        <v>60</v>
      </c>
      <c r="B154" s="49">
        <f t="shared" si="14"/>
        <v>74.820000000000007</v>
      </c>
      <c r="C154" s="15">
        <f t="shared" si="10"/>
        <v>62.35</v>
      </c>
      <c r="D154" s="56">
        <f t="shared" si="11"/>
        <v>49.88</v>
      </c>
      <c r="E154" s="70">
        <f t="shared" si="12"/>
        <v>37.410000000000004</v>
      </c>
      <c r="F154" s="79">
        <f t="shared" si="13"/>
        <v>24.94</v>
      </c>
      <c r="G154" s="57" t="s">
        <v>93</v>
      </c>
      <c r="H154" s="72">
        <v>2.9000000000000001E-2</v>
      </c>
    </row>
    <row r="155" spans="1:8" ht="20.25" customHeight="1">
      <c r="A155" s="4" t="s">
        <v>61</v>
      </c>
      <c r="B155" s="16">
        <f t="shared" si="14"/>
        <v>69.66</v>
      </c>
      <c r="C155" s="15">
        <f t="shared" si="10"/>
        <v>58.05</v>
      </c>
      <c r="D155" s="56">
        <f t="shared" si="11"/>
        <v>46.44</v>
      </c>
      <c r="E155" s="70">
        <f t="shared" si="12"/>
        <v>34.83</v>
      </c>
      <c r="F155" s="79">
        <f t="shared" si="13"/>
        <v>23.22</v>
      </c>
      <c r="G155" s="57" t="s">
        <v>93</v>
      </c>
      <c r="H155" s="72">
        <v>2.7E-2</v>
      </c>
    </row>
    <row r="156" spans="1:8" ht="20.25" customHeight="1">
      <c r="A156" s="4" t="s">
        <v>62</v>
      </c>
      <c r="B156" s="16">
        <f t="shared" si="14"/>
        <v>64.5</v>
      </c>
      <c r="C156" s="15">
        <f t="shared" si="10"/>
        <v>53.75</v>
      </c>
      <c r="D156" s="56">
        <f t="shared" si="11"/>
        <v>43</v>
      </c>
      <c r="E156" s="70">
        <f t="shared" si="12"/>
        <v>32.25</v>
      </c>
      <c r="F156" s="79">
        <f t="shared" si="13"/>
        <v>21.5</v>
      </c>
      <c r="G156" s="57" t="s">
        <v>93</v>
      </c>
      <c r="H156" s="72">
        <v>2.5000000000000001E-2</v>
      </c>
    </row>
    <row r="157" spans="1:8" ht="20.25" customHeight="1">
      <c r="A157" s="4" t="s">
        <v>64</v>
      </c>
      <c r="B157" s="49">
        <f t="shared" si="14"/>
        <v>61.92</v>
      </c>
      <c r="C157" s="15">
        <f t="shared" si="10"/>
        <v>51.6</v>
      </c>
      <c r="D157" s="56">
        <f t="shared" si="11"/>
        <v>41.28</v>
      </c>
      <c r="E157" s="70">
        <f t="shared" si="12"/>
        <v>30.96</v>
      </c>
      <c r="F157" s="79">
        <f t="shared" si="13"/>
        <v>20.64</v>
      </c>
      <c r="G157" s="57" t="s">
        <v>93</v>
      </c>
      <c r="H157" s="72">
        <v>2.4E-2</v>
      </c>
    </row>
    <row r="158" spans="1:8" ht="20.25" customHeight="1">
      <c r="A158" s="4" t="s">
        <v>65</v>
      </c>
      <c r="B158" s="16">
        <f t="shared" si="14"/>
        <v>59.339999999999996</v>
      </c>
      <c r="C158" s="15">
        <f t="shared" si="10"/>
        <v>49.449999999999996</v>
      </c>
      <c r="D158" s="56">
        <f t="shared" si="11"/>
        <v>39.56</v>
      </c>
      <c r="E158" s="70">
        <f t="shared" si="12"/>
        <v>29.669999999999998</v>
      </c>
      <c r="F158" s="79">
        <f t="shared" si="13"/>
        <v>19.78</v>
      </c>
      <c r="G158" s="57" t="s">
        <v>93</v>
      </c>
      <c r="H158" s="72">
        <v>2.3E-2</v>
      </c>
    </row>
    <row r="159" spans="1:8" ht="20.25" customHeight="1">
      <c r="A159" s="4" t="s">
        <v>66</v>
      </c>
      <c r="B159" s="16">
        <f t="shared" si="14"/>
        <v>56.76</v>
      </c>
      <c r="C159" s="15">
        <f t="shared" si="10"/>
        <v>47.3</v>
      </c>
      <c r="D159" s="56">
        <f t="shared" si="11"/>
        <v>37.839999999999996</v>
      </c>
      <c r="E159" s="70">
        <f t="shared" si="12"/>
        <v>28.38</v>
      </c>
      <c r="F159" s="79">
        <f t="shared" si="13"/>
        <v>18.919999999999998</v>
      </c>
      <c r="G159" s="57" t="s">
        <v>93</v>
      </c>
      <c r="H159" s="72">
        <v>2.1999999999999999E-2</v>
      </c>
    </row>
    <row r="160" spans="1:8" ht="20.25" customHeight="1">
      <c r="A160" s="4" t="s">
        <v>67</v>
      </c>
      <c r="B160" s="49">
        <f t="shared" si="14"/>
        <v>54.180000000000007</v>
      </c>
      <c r="C160" s="15">
        <f t="shared" si="10"/>
        <v>45.150000000000006</v>
      </c>
      <c r="D160" s="56">
        <f t="shared" si="11"/>
        <v>36.120000000000005</v>
      </c>
      <c r="E160" s="70">
        <f t="shared" si="12"/>
        <v>27.090000000000003</v>
      </c>
      <c r="F160" s="79">
        <f t="shared" si="13"/>
        <v>18.060000000000002</v>
      </c>
      <c r="G160" s="57" t="s">
        <v>93</v>
      </c>
      <c r="H160" s="72">
        <v>2.1000000000000001E-2</v>
      </c>
    </row>
    <row r="161" spans="1:8" ht="20.25" customHeight="1">
      <c r="A161" s="4" t="s">
        <v>68</v>
      </c>
      <c r="B161" s="16">
        <f t="shared" si="14"/>
        <v>51.6</v>
      </c>
      <c r="C161" s="15">
        <f t="shared" si="10"/>
        <v>43</v>
      </c>
      <c r="D161" s="56">
        <f t="shared" si="11"/>
        <v>34.4</v>
      </c>
      <c r="E161" s="70">
        <f t="shared" si="12"/>
        <v>25.8</v>
      </c>
      <c r="F161" s="79">
        <f t="shared" si="13"/>
        <v>17.2</v>
      </c>
      <c r="G161" s="57" t="s">
        <v>93</v>
      </c>
      <c r="H161" s="72">
        <v>0.02</v>
      </c>
    </row>
    <row r="162" spans="1:8" ht="20.25" customHeight="1">
      <c r="A162" s="4" t="s">
        <v>69</v>
      </c>
      <c r="B162" s="16">
        <f t="shared" si="14"/>
        <v>49.019999999999996</v>
      </c>
      <c r="C162" s="15">
        <f t="shared" si="10"/>
        <v>40.85</v>
      </c>
      <c r="D162" s="56">
        <f t="shared" si="11"/>
        <v>32.68</v>
      </c>
      <c r="E162" s="70">
        <f t="shared" si="12"/>
        <v>24.509999999999998</v>
      </c>
      <c r="F162" s="79">
        <f t="shared" si="13"/>
        <v>16.34</v>
      </c>
      <c r="G162" s="57" t="s">
        <v>93</v>
      </c>
      <c r="H162" s="72">
        <v>1.9E-2</v>
      </c>
    </row>
    <row r="163" spans="1:8" ht="20.25" customHeight="1">
      <c r="A163" s="4" t="s">
        <v>70</v>
      </c>
      <c r="B163" s="49">
        <f t="shared" si="14"/>
        <v>46.44</v>
      </c>
      <c r="C163" s="15">
        <f t="shared" si="10"/>
        <v>38.699999999999996</v>
      </c>
      <c r="D163" s="56">
        <f t="shared" si="11"/>
        <v>30.959999999999997</v>
      </c>
      <c r="E163" s="70">
        <f t="shared" si="12"/>
        <v>23.22</v>
      </c>
      <c r="F163" s="79">
        <f t="shared" si="13"/>
        <v>15.479999999999999</v>
      </c>
      <c r="G163" s="57" t="s">
        <v>93</v>
      </c>
      <c r="H163" s="72">
        <v>1.7999999999999999E-2</v>
      </c>
    </row>
    <row r="164" spans="1:8" ht="20.25" customHeight="1">
      <c r="A164" s="4" t="s">
        <v>71</v>
      </c>
      <c r="B164" s="16">
        <f t="shared" si="14"/>
        <v>43.860000000000007</v>
      </c>
      <c r="C164" s="15">
        <f t="shared" si="10"/>
        <v>36.550000000000004</v>
      </c>
      <c r="D164" s="56">
        <f t="shared" si="11"/>
        <v>29.240000000000002</v>
      </c>
      <c r="E164" s="70">
        <f t="shared" si="12"/>
        <v>21.930000000000003</v>
      </c>
      <c r="F164" s="79">
        <f t="shared" si="13"/>
        <v>14.620000000000001</v>
      </c>
      <c r="G164" s="57" t="s">
        <v>93</v>
      </c>
      <c r="H164" s="72">
        <v>1.7000000000000001E-2</v>
      </c>
    </row>
    <row r="165" spans="1:8" ht="20.25" customHeight="1">
      <c r="A165" s="4" t="s">
        <v>72</v>
      </c>
      <c r="B165" s="16">
        <f t="shared" si="14"/>
        <v>41.28</v>
      </c>
      <c r="C165" s="15">
        <f t="shared" si="10"/>
        <v>34.4</v>
      </c>
      <c r="D165" s="56">
        <f t="shared" si="11"/>
        <v>27.52</v>
      </c>
      <c r="E165" s="70">
        <f t="shared" si="12"/>
        <v>20.64</v>
      </c>
      <c r="F165" s="79">
        <f t="shared" si="13"/>
        <v>13.76</v>
      </c>
      <c r="G165" s="57" t="s">
        <v>93</v>
      </c>
      <c r="H165" s="72">
        <v>1.6E-2</v>
      </c>
    </row>
    <row r="166" spans="1:8" ht="20.25" customHeight="1">
      <c r="A166" s="4" t="s">
        <v>73</v>
      </c>
      <c r="B166" s="49">
        <f t="shared" si="14"/>
        <v>38.699999999999996</v>
      </c>
      <c r="C166" s="15">
        <f t="shared" si="10"/>
        <v>32.25</v>
      </c>
      <c r="D166" s="56">
        <f t="shared" si="11"/>
        <v>25.8</v>
      </c>
      <c r="E166" s="70">
        <f t="shared" si="12"/>
        <v>19.349999999999998</v>
      </c>
      <c r="F166" s="79">
        <f t="shared" si="13"/>
        <v>12.9</v>
      </c>
      <c r="G166" s="57" t="s">
        <v>93</v>
      </c>
      <c r="H166" s="72">
        <v>1.4999999999999999E-2</v>
      </c>
    </row>
    <row r="167" spans="1:8" ht="20.25" customHeight="1">
      <c r="A167" s="4" t="s">
        <v>74</v>
      </c>
      <c r="B167" s="16">
        <f t="shared" si="14"/>
        <v>36.119999999999997</v>
      </c>
      <c r="C167" s="15">
        <f t="shared" si="10"/>
        <v>30.1</v>
      </c>
      <c r="D167" s="56">
        <f t="shared" si="11"/>
        <v>24.080000000000002</v>
      </c>
      <c r="E167" s="70">
        <f t="shared" si="12"/>
        <v>18.059999999999999</v>
      </c>
      <c r="F167" s="79">
        <f t="shared" si="13"/>
        <v>12.040000000000001</v>
      </c>
      <c r="G167" s="57" t="s">
        <v>93</v>
      </c>
      <c r="H167" s="72">
        <v>1.4E-2</v>
      </c>
    </row>
    <row r="168" spans="1:8" ht="20.25" customHeight="1">
      <c r="A168" s="4" t="s">
        <v>75</v>
      </c>
      <c r="B168" s="16">
        <f t="shared" si="14"/>
        <v>33.54</v>
      </c>
      <c r="C168" s="15">
        <f t="shared" si="10"/>
        <v>27.95</v>
      </c>
      <c r="D168" s="56">
        <f t="shared" si="11"/>
        <v>22.36</v>
      </c>
      <c r="E168" s="70">
        <f t="shared" si="12"/>
        <v>16.77</v>
      </c>
      <c r="F168" s="79">
        <f t="shared" si="13"/>
        <v>11.18</v>
      </c>
      <c r="G168" s="57" t="s">
        <v>93</v>
      </c>
      <c r="H168" s="72">
        <v>1.2999999999999999E-2</v>
      </c>
    </row>
    <row r="169" spans="1:8" ht="20.25" customHeight="1">
      <c r="A169" s="4" t="s">
        <v>76</v>
      </c>
      <c r="B169" s="49">
        <f t="shared" si="14"/>
        <v>30.96</v>
      </c>
      <c r="C169" s="15">
        <f t="shared" si="10"/>
        <v>25.8</v>
      </c>
      <c r="D169" s="56">
        <f t="shared" si="11"/>
        <v>20.64</v>
      </c>
      <c r="E169" s="70">
        <f t="shared" si="12"/>
        <v>15.48</v>
      </c>
      <c r="F169" s="79">
        <f t="shared" si="13"/>
        <v>10.32</v>
      </c>
      <c r="G169" s="57" t="s">
        <v>93</v>
      </c>
      <c r="H169" s="72">
        <v>1.2E-2</v>
      </c>
    </row>
    <row r="170" spans="1:8" ht="20.25" customHeight="1">
      <c r="A170" s="4" t="s">
        <v>77</v>
      </c>
      <c r="B170" s="16">
        <f t="shared" si="14"/>
        <v>28.38</v>
      </c>
      <c r="C170" s="15">
        <f t="shared" si="10"/>
        <v>23.65</v>
      </c>
      <c r="D170" s="56">
        <f t="shared" si="11"/>
        <v>18.919999999999998</v>
      </c>
      <c r="E170" s="70">
        <f t="shared" si="12"/>
        <v>14.19</v>
      </c>
      <c r="F170" s="79">
        <f t="shared" si="13"/>
        <v>9.4599999999999991</v>
      </c>
      <c r="G170" s="57" t="s">
        <v>93</v>
      </c>
      <c r="H170" s="72">
        <v>1.0999999999999999E-2</v>
      </c>
    </row>
    <row r="171" spans="1:8" ht="20.25" customHeight="1">
      <c r="A171" s="4" t="s">
        <v>78</v>
      </c>
      <c r="B171" s="16">
        <f t="shared" si="14"/>
        <v>25.8</v>
      </c>
      <c r="C171" s="15">
        <f t="shared" si="10"/>
        <v>21.5</v>
      </c>
      <c r="D171" s="56">
        <f t="shared" si="11"/>
        <v>17.2</v>
      </c>
      <c r="E171" s="70">
        <f t="shared" si="12"/>
        <v>12.9</v>
      </c>
      <c r="F171" s="79">
        <f t="shared" si="13"/>
        <v>8.6</v>
      </c>
      <c r="G171" s="57" t="s">
        <v>93</v>
      </c>
      <c r="H171" s="72">
        <v>0.01</v>
      </c>
    </row>
    <row r="172" spans="1:8" ht="20.25" customHeight="1">
      <c r="A172" s="4" t="s">
        <v>14</v>
      </c>
      <c r="B172" s="83">
        <f>SUM(B142:B171)</f>
        <v>2580.0000000000005</v>
      </c>
      <c r="C172" s="83">
        <f t="shared" ref="C172:F172" si="15">SUM(C142:C171)</f>
        <v>2150</v>
      </c>
      <c r="D172" s="89">
        <f t="shared" si="15"/>
        <v>1720</v>
      </c>
      <c r="E172" s="89">
        <f t="shared" si="15"/>
        <v>1290.0000000000002</v>
      </c>
      <c r="F172" s="89">
        <f t="shared" si="15"/>
        <v>860</v>
      </c>
      <c r="G172" s="89">
        <f>SUM(B172:F172)</f>
        <v>8600</v>
      </c>
      <c r="H172" s="81">
        <f>SUM(H142:H171)</f>
        <v>1.0000000000000002</v>
      </c>
    </row>
  </sheetData>
  <mergeCells count="40">
    <mergeCell ref="A140:H140"/>
    <mergeCell ref="A81:H81"/>
    <mergeCell ref="A96:H96"/>
    <mergeCell ref="A97:H97"/>
    <mergeCell ref="G82:H82"/>
    <mergeCell ref="G98:H98"/>
    <mergeCell ref="G117:H117"/>
    <mergeCell ref="A115:H115"/>
    <mergeCell ref="A116:H116"/>
    <mergeCell ref="A66:H66"/>
    <mergeCell ref="A67:H67"/>
    <mergeCell ref="A80:H80"/>
    <mergeCell ref="G68:H68"/>
    <mergeCell ref="A139:H139"/>
    <mergeCell ref="A45:H45"/>
    <mergeCell ref="G46:H46"/>
    <mergeCell ref="A54:H54"/>
    <mergeCell ref="A55:H55"/>
    <mergeCell ref="G56:H56"/>
    <mergeCell ref="A1:H1"/>
    <mergeCell ref="A4:H4"/>
    <mergeCell ref="A9:H9"/>
    <mergeCell ref="A10:H10"/>
    <mergeCell ref="G6:G7"/>
    <mergeCell ref="G11:H11"/>
    <mergeCell ref="A14:H14"/>
    <mergeCell ref="A15:H15"/>
    <mergeCell ref="G141:H141"/>
    <mergeCell ref="H6:H8"/>
    <mergeCell ref="G16:H16"/>
    <mergeCell ref="A20:H20"/>
    <mergeCell ref="A21:H21"/>
    <mergeCell ref="G22:H22"/>
    <mergeCell ref="A27:H27"/>
    <mergeCell ref="A28:H28"/>
    <mergeCell ref="G29:H29"/>
    <mergeCell ref="A35:H35"/>
    <mergeCell ref="A36:H36"/>
    <mergeCell ref="G37:H37"/>
    <mergeCell ref="A44:H44"/>
  </mergeCells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workbookViewId="0">
      <selection activeCell="C8" sqref="C8"/>
    </sheetView>
  </sheetViews>
  <sheetFormatPr baseColWidth="10" defaultColWidth="8.83203125" defaultRowHeight="15"/>
  <cols>
    <col min="2" max="2" width="11" bestFit="1" customWidth="1"/>
  </cols>
  <sheetData>
    <row r="1" spans="1:5">
      <c r="A1" s="1"/>
      <c r="B1" s="1"/>
      <c r="C1" s="1"/>
      <c r="D1" s="1"/>
    </row>
    <row r="2" spans="1:5">
      <c r="A2" s="1" t="s">
        <v>11</v>
      </c>
      <c r="B2" s="1"/>
      <c r="C2" s="1" t="s">
        <v>119</v>
      </c>
      <c r="D2" s="1">
        <v>5</v>
      </c>
      <c r="E2" s="1" t="s">
        <v>106</v>
      </c>
    </row>
    <row r="3" spans="1:5">
      <c r="B3" s="1"/>
      <c r="C3" s="1" t="s">
        <v>122</v>
      </c>
      <c r="D3" s="1">
        <v>10</v>
      </c>
    </row>
    <row r="4" spans="1:5">
      <c r="B4" s="1"/>
      <c r="C4" s="1" t="s">
        <v>121</v>
      </c>
      <c r="D4" s="1">
        <v>15</v>
      </c>
    </row>
    <row r="5" spans="1:5">
      <c r="C5" s="1" t="s">
        <v>120</v>
      </c>
      <c r="D5" s="1" t="s">
        <v>114</v>
      </c>
      <c r="E5" s="1"/>
    </row>
    <row r="6" spans="1:5">
      <c r="D6" s="1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3E8ED"/>
  </sheetPr>
  <dimension ref="A1:Z1003"/>
  <sheetViews>
    <sheetView zoomScale="75" zoomScaleNormal="75" workbookViewId="0">
      <pane ySplit="3" topLeftCell="A4" activePane="bottomLeft" state="frozen"/>
      <selection activeCell="H6" sqref="H6"/>
      <selection pane="bottomLeft" activeCell="G4" sqref="G4:H13"/>
    </sheetView>
  </sheetViews>
  <sheetFormatPr baseColWidth="10" defaultColWidth="9.1640625" defaultRowHeight="16"/>
  <cols>
    <col min="1" max="3" width="4.83203125" style="96" customWidth="1"/>
    <col min="4" max="5" width="5.6640625" style="96" customWidth="1"/>
    <col min="6" max="6" width="7.5" style="96" customWidth="1"/>
    <col min="7" max="7" width="29.5" style="96" customWidth="1"/>
    <col min="8" max="8" width="32.6640625" style="96" customWidth="1"/>
    <col min="9" max="9" width="5" style="97" hidden="1" customWidth="1"/>
    <col min="10" max="10" width="10.5" style="90" customWidth="1"/>
    <col min="11" max="11" width="10" style="98" bestFit="1" customWidth="1"/>
    <col min="12" max="12" width="12.83203125" style="96" customWidth="1"/>
    <col min="13" max="13" width="9.83203125" style="99" customWidth="1"/>
    <col min="14" max="14" width="1.5" style="102" customWidth="1"/>
    <col min="15" max="15" width="3.33203125" style="102" bestFit="1" customWidth="1"/>
    <col min="16" max="16" width="8.33203125" style="102" bestFit="1" customWidth="1"/>
    <col min="17" max="17" width="5.33203125" style="102" bestFit="1" customWidth="1"/>
    <col min="18" max="18" width="6.5" style="157" bestFit="1" customWidth="1"/>
    <col min="19" max="19" width="3.33203125" style="157" bestFit="1" customWidth="1"/>
    <col min="20" max="20" width="9.1640625" style="157"/>
    <col min="21" max="21" width="3.33203125" style="157" bestFit="1" customWidth="1"/>
    <col min="22" max="26" width="9.1640625" style="157"/>
    <col min="27" max="16384" width="9.1640625" style="90"/>
  </cols>
  <sheetData>
    <row r="1" spans="1:26" ht="39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56"/>
      <c r="O1" s="156"/>
      <c r="P1" s="156"/>
      <c r="Q1" s="156"/>
      <c r="R1" s="156"/>
    </row>
    <row r="2" spans="1:26" ht="29.25" customHeight="1">
      <c r="A2" s="166" t="s">
        <v>131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26" s="103" customFormat="1" ht="30" customHeight="1">
      <c r="A3" s="100" t="s">
        <v>127</v>
      </c>
      <c r="B3" s="100" t="s">
        <v>128</v>
      </c>
      <c r="C3" s="100" t="s">
        <v>129</v>
      </c>
      <c r="D3" s="100" t="s">
        <v>130</v>
      </c>
      <c r="E3" s="100" t="s">
        <v>132</v>
      </c>
      <c r="F3" s="100" t="s">
        <v>109</v>
      </c>
      <c r="G3" s="100" t="s">
        <v>43</v>
      </c>
      <c r="H3" s="100" t="s">
        <v>42</v>
      </c>
      <c r="I3" s="100" t="s">
        <v>113</v>
      </c>
      <c r="J3" s="101" t="s">
        <v>110</v>
      </c>
      <c r="K3" s="100" t="s">
        <v>100</v>
      </c>
      <c r="L3" s="100" t="s">
        <v>115</v>
      </c>
      <c r="M3" s="100" t="s">
        <v>116</v>
      </c>
      <c r="N3" s="158"/>
      <c r="O3" s="170" t="s">
        <v>27</v>
      </c>
      <c r="P3" s="171"/>
      <c r="Q3" s="122" t="s">
        <v>97</v>
      </c>
      <c r="R3" s="159"/>
      <c r="S3" s="159"/>
      <c r="T3" s="159"/>
      <c r="U3" s="159"/>
      <c r="V3" s="159"/>
      <c r="W3" s="159"/>
      <c r="X3" s="159"/>
      <c r="Y3" s="159"/>
      <c r="Z3" s="159"/>
    </row>
    <row r="4" spans="1:26" s="94" customFormat="1" ht="20.25" customHeight="1">
      <c r="A4" s="123"/>
      <c r="B4" s="123"/>
      <c r="C4" s="123"/>
      <c r="D4" s="123"/>
      <c r="E4" s="123" t="s">
        <v>106</v>
      </c>
      <c r="F4" s="124">
        <v>118</v>
      </c>
      <c r="G4" s="123" t="s">
        <v>353</v>
      </c>
      <c r="H4" s="123" t="s">
        <v>354</v>
      </c>
      <c r="I4" s="123"/>
      <c r="J4" s="125">
        <v>15.525</v>
      </c>
      <c r="K4" s="126"/>
      <c r="L4" s="127" t="s">
        <v>691</v>
      </c>
      <c r="M4" s="128">
        <v>1008</v>
      </c>
      <c r="N4" s="102"/>
      <c r="O4" s="160" t="s">
        <v>0</v>
      </c>
      <c r="P4" s="161"/>
      <c r="Q4" s="162"/>
      <c r="R4" s="140"/>
      <c r="S4" s="140"/>
      <c r="T4" s="140"/>
      <c r="U4" s="140"/>
      <c r="V4" s="140"/>
      <c r="W4" s="140"/>
      <c r="X4" s="140"/>
      <c r="Y4" s="140"/>
      <c r="Z4" s="140"/>
    </row>
    <row r="5" spans="1:26" s="131" customFormat="1" ht="20.25" customHeight="1">
      <c r="A5" s="115"/>
      <c r="B5" s="115" t="s">
        <v>106</v>
      </c>
      <c r="C5" s="115"/>
      <c r="D5" s="115"/>
      <c r="E5" s="115"/>
      <c r="F5" s="101">
        <v>301</v>
      </c>
      <c r="G5" s="115" t="s">
        <v>649</v>
      </c>
      <c r="H5" s="115" t="s">
        <v>650</v>
      </c>
      <c r="I5" s="115"/>
      <c r="J5" s="105">
        <v>15.602</v>
      </c>
      <c r="K5" s="91"/>
      <c r="L5" s="92" t="s">
        <v>692</v>
      </c>
      <c r="M5" s="93">
        <v>840</v>
      </c>
      <c r="N5" s="102"/>
      <c r="O5" s="160" t="s">
        <v>1</v>
      </c>
      <c r="P5" s="163"/>
      <c r="Q5" s="164">
        <v>0.5</v>
      </c>
      <c r="R5" s="140"/>
      <c r="S5" s="140"/>
      <c r="T5" s="140"/>
      <c r="U5" s="140"/>
      <c r="V5" s="140"/>
      <c r="W5" s="140"/>
      <c r="X5" s="140"/>
      <c r="Y5" s="140"/>
      <c r="Z5" s="140"/>
    </row>
    <row r="6" spans="1:26" s="131" customFormat="1" ht="20.5" customHeight="1">
      <c r="A6" s="115"/>
      <c r="B6" s="115"/>
      <c r="C6" s="115" t="s">
        <v>122</v>
      </c>
      <c r="D6" s="115" t="s">
        <v>106</v>
      </c>
      <c r="E6" s="115"/>
      <c r="F6" s="101">
        <v>243</v>
      </c>
      <c r="G6" s="115" t="s">
        <v>566</v>
      </c>
      <c r="H6" s="115" t="s">
        <v>567</v>
      </c>
      <c r="I6" s="115"/>
      <c r="J6" s="105">
        <v>15.627000000000001</v>
      </c>
      <c r="K6" s="91"/>
      <c r="L6" s="92" t="s">
        <v>693</v>
      </c>
      <c r="M6" s="93">
        <v>714</v>
      </c>
      <c r="N6" s="102"/>
      <c r="O6" s="160" t="s">
        <v>2</v>
      </c>
      <c r="P6" s="163"/>
      <c r="Q6" s="164">
        <v>0.5</v>
      </c>
      <c r="R6" s="140"/>
      <c r="S6" s="140"/>
      <c r="T6" s="140"/>
      <c r="U6" s="140"/>
      <c r="V6" s="140"/>
      <c r="W6" s="140"/>
      <c r="X6" s="140"/>
      <c r="Y6" s="140"/>
      <c r="Z6" s="140"/>
    </row>
    <row r="7" spans="1:26" s="94" customFormat="1" ht="20.25" customHeight="1">
      <c r="A7" s="104"/>
      <c r="B7" s="104" t="s">
        <v>106</v>
      </c>
      <c r="C7" s="104" t="s">
        <v>122</v>
      </c>
      <c r="D7" s="104" t="s">
        <v>106</v>
      </c>
      <c r="E7" s="115"/>
      <c r="F7" s="101">
        <v>67</v>
      </c>
      <c r="G7" s="104" t="s">
        <v>242</v>
      </c>
      <c r="H7" s="104" t="s">
        <v>244</v>
      </c>
      <c r="I7" s="104"/>
      <c r="J7" s="105">
        <v>15.708</v>
      </c>
      <c r="K7" s="91"/>
      <c r="L7" s="92" t="s">
        <v>694</v>
      </c>
      <c r="M7" s="93">
        <v>546</v>
      </c>
      <c r="N7" s="102"/>
      <c r="O7" s="160" t="s">
        <v>3</v>
      </c>
      <c r="P7" s="163"/>
      <c r="Q7" s="164">
        <v>0.5</v>
      </c>
      <c r="R7" s="140"/>
      <c r="S7" s="140"/>
      <c r="T7" s="140"/>
      <c r="U7" s="140"/>
      <c r="V7" s="140"/>
      <c r="W7" s="140"/>
      <c r="X7" s="140"/>
      <c r="Y7" s="140"/>
      <c r="Z7" s="140"/>
    </row>
    <row r="8" spans="1:26" s="94" customFormat="1" ht="20.25" customHeight="1">
      <c r="A8" s="104"/>
      <c r="B8" s="104"/>
      <c r="C8" s="104"/>
      <c r="D8" s="104"/>
      <c r="E8" s="115"/>
      <c r="F8" s="101">
        <v>244</v>
      </c>
      <c r="G8" s="104" t="s">
        <v>514</v>
      </c>
      <c r="H8" s="104" t="s">
        <v>515</v>
      </c>
      <c r="I8" s="104"/>
      <c r="J8" s="105">
        <v>15.725</v>
      </c>
      <c r="K8" s="91"/>
      <c r="L8" s="92" t="s">
        <v>695</v>
      </c>
      <c r="M8" s="93">
        <v>420</v>
      </c>
      <c r="N8" s="102"/>
      <c r="O8" s="160" t="s">
        <v>4</v>
      </c>
      <c r="P8" s="163"/>
      <c r="Q8" s="164">
        <v>0.5</v>
      </c>
      <c r="R8" s="140"/>
      <c r="S8" s="140"/>
      <c r="T8" s="140"/>
      <c r="U8" s="140"/>
      <c r="V8" s="140"/>
      <c r="W8" s="140"/>
      <c r="X8" s="140"/>
      <c r="Y8" s="140"/>
      <c r="Z8" s="140"/>
    </row>
    <row r="9" spans="1:26" s="131" customFormat="1" ht="20.25" customHeight="1">
      <c r="A9" s="115"/>
      <c r="B9" s="115"/>
      <c r="C9" s="115"/>
      <c r="D9" s="115" t="s">
        <v>106</v>
      </c>
      <c r="E9" s="115"/>
      <c r="F9" s="101">
        <v>94</v>
      </c>
      <c r="G9" s="115" t="s">
        <v>202</v>
      </c>
      <c r="H9" s="115" t="s">
        <v>203</v>
      </c>
      <c r="I9" s="115"/>
      <c r="J9" s="105">
        <v>15.757999999999999</v>
      </c>
      <c r="K9" s="91"/>
      <c r="L9" s="92" t="s">
        <v>696</v>
      </c>
      <c r="M9" s="93">
        <v>294</v>
      </c>
      <c r="N9" s="102"/>
      <c r="O9" s="102"/>
      <c r="P9" s="102"/>
      <c r="Q9" s="102"/>
      <c r="R9" s="140"/>
      <c r="S9" s="140"/>
      <c r="T9" s="140"/>
      <c r="U9" s="140"/>
      <c r="V9" s="140"/>
      <c r="W9" s="140"/>
      <c r="X9" s="140"/>
      <c r="Y9" s="140"/>
      <c r="Z9" s="140"/>
    </row>
    <row r="10" spans="1:26" s="131" customFormat="1" ht="20.25" customHeight="1">
      <c r="A10" s="115"/>
      <c r="B10" s="115" t="s">
        <v>106</v>
      </c>
      <c r="C10" s="115"/>
      <c r="D10" s="115" t="s">
        <v>106</v>
      </c>
      <c r="E10" s="115"/>
      <c r="F10" s="101">
        <v>287</v>
      </c>
      <c r="G10" s="115" t="s">
        <v>649</v>
      </c>
      <c r="H10" s="115" t="s">
        <v>651</v>
      </c>
      <c r="I10" s="115"/>
      <c r="J10" s="105">
        <v>15.771000000000001</v>
      </c>
      <c r="K10" s="91"/>
      <c r="L10" s="92" t="s">
        <v>697</v>
      </c>
      <c r="M10" s="93">
        <v>210</v>
      </c>
      <c r="N10" s="102"/>
      <c r="O10" s="169" t="s">
        <v>107</v>
      </c>
      <c r="P10" s="169"/>
      <c r="Q10" s="95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s="94" customFormat="1" ht="20.25" customHeight="1">
      <c r="A11" s="104"/>
      <c r="B11" s="104"/>
      <c r="C11" s="104" t="s">
        <v>121</v>
      </c>
      <c r="D11" s="104"/>
      <c r="E11" s="115"/>
      <c r="F11" s="101">
        <v>246</v>
      </c>
      <c r="G11" s="104" t="s">
        <v>519</v>
      </c>
      <c r="H11" s="115" t="s">
        <v>520</v>
      </c>
      <c r="I11" s="104"/>
      <c r="J11" s="105">
        <v>15.808999999999999</v>
      </c>
      <c r="K11" s="91"/>
      <c r="L11" s="92" t="s">
        <v>698</v>
      </c>
      <c r="M11" s="93">
        <v>168</v>
      </c>
      <c r="N11" s="102"/>
      <c r="O11" s="168">
        <f>COUNTA(G4:G503)</f>
        <v>304</v>
      </c>
      <c r="P11" s="168"/>
      <c r="Q11" s="95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s="94" customFormat="1" ht="20.25" customHeight="1">
      <c r="A12" s="123"/>
      <c r="B12" s="123"/>
      <c r="C12" s="123" t="s">
        <v>119</v>
      </c>
      <c r="D12" s="123"/>
      <c r="E12" s="123" t="s">
        <v>106</v>
      </c>
      <c r="F12" s="124">
        <v>147</v>
      </c>
      <c r="G12" s="123" t="s">
        <v>331</v>
      </c>
      <c r="H12" s="123" t="s">
        <v>332</v>
      </c>
      <c r="I12" s="123"/>
      <c r="J12" s="125">
        <v>15.831</v>
      </c>
      <c r="K12" s="126"/>
      <c r="L12" s="127"/>
      <c r="M12" s="128"/>
      <c r="N12" s="102"/>
      <c r="O12" s="102"/>
      <c r="P12" s="102"/>
      <c r="Q12" s="102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s="94" customFormat="1" ht="20.25" customHeight="1">
      <c r="A13" s="104"/>
      <c r="B13" s="104"/>
      <c r="C13" s="104" t="s">
        <v>122</v>
      </c>
      <c r="D13" s="104" t="s">
        <v>106</v>
      </c>
      <c r="E13" s="115"/>
      <c r="F13" s="101">
        <v>23</v>
      </c>
      <c r="G13" s="104" t="s">
        <v>242</v>
      </c>
      <c r="H13" s="104" t="s">
        <v>243</v>
      </c>
      <c r="I13" s="104"/>
      <c r="J13" s="105">
        <v>15.835000000000001</v>
      </c>
      <c r="K13" s="91"/>
      <c r="L13" s="92"/>
      <c r="M13" s="93"/>
      <c r="N13" s="102"/>
      <c r="O13" s="169" t="s">
        <v>98</v>
      </c>
      <c r="P13" s="169"/>
      <c r="Q13" s="95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s="131" customFormat="1" ht="20.25" customHeight="1">
      <c r="A14" s="115"/>
      <c r="B14" s="115" t="s">
        <v>106</v>
      </c>
      <c r="C14" s="115"/>
      <c r="D14" s="115"/>
      <c r="E14" s="115"/>
      <c r="F14" s="101">
        <v>197</v>
      </c>
      <c r="G14" s="115" t="s">
        <v>509</v>
      </c>
      <c r="H14" s="115" t="s">
        <v>430</v>
      </c>
      <c r="I14" s="115"/>
      <c r="J14" s="105">
        <v>15.88</v>
      </c>
      <c r="K14" s="91"/>
      <c r="L14" s="92"/>
      <c r="M14" s="93"/>
      <c r="N14" s="102"/>
      <c r="O14" s="168">
        <f>COUNTA(J4:J503)</f>
        <v>304</v>
      </c>
      <c r="P14" s="168"/>
      <c r="Q14" s="95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s="94" customFormat="1" ht="20.25" customHeight="1">
      <c r="A15" s="115"/>
      <c r="B15" s="115"/>
      <c r="C15" s="115" t="s">
        <v>122</v>
      </c>
      <c r="D15" s="115"/>
      <c r="E15" s="115"/>
      <c r="F15" s="101">
        <v>108</v>
      </c>
      <c r="G15" s="115" t="s">
        <v>282</v>
      </c>
      <c r="H15" s="115" t="s">
        <v>284</v>
      </c>
      <c r="I15" s="115"/>
      <c r="J15" s="105">
        <v>15.887</v>
      </c>
      <c r="K15" s="91"/>
      <c r="L15" s="92"/>
      <c r="M15" s="93"/>
      <c r="N15" s="102"/>
      <c r="O15" s="102"/>
      <c r="P15" s="102"/>
      <c r="Q15" s="102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s="94" customFormat="1" ht="20.25" customHeight="1">
      <c r="A16" s="115"/>
      <c r="B16" s="115" t="s">
        <v>106</v>
      </c>
      <c r="C16" s="115" t="s">
        <v>121</v>
      </c>
      <c r="D16" s="115" t="s">
        <v>106</v>
      </c>
      <c r="E16" s="115"/>
      <c r="F16" s="101">
        <v>129</v>
      </c>
      <c r="G16" s="115" t="s">
        <v>379</v>
      </c>
      <c r="H16" s="115" t="s">
        <v>380</v>
      </c>
      <c r="I16" s="115"/>
      <c r="J16" s="105">
        <v>15.891</v>
      </c>
      <c r="K16" s="91"/>
      <c r="L16" s="92"/>
      <c r="M16" s="93"/>
      <c r="N16" s="102"/>
      <c r="O16" s="169" t="s">
        <v>99</v>
      </c>
      <c r="P16" s="169"/>
      <c r="Q16" s="95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s="94" customFormat="1" ht="20.25" customHeight="1">
      <c r="A17" s="123"/>
      <c r="B17" s="123"/>
      <c r="C17" s="123"/>
      <c r="D17" s="123"/>
      <c r="E17" s="123" t="s">
        <v>106</v>
      </c>
      <c r="F17" s="124">
        <v>139</v>
      </c>
      <c r="G17" s="123" t="s">
        <v>402</v>
      </c>
      <c r="H17" s="123" t="s">
        <v>403</v>
      </c>
      <c r="I17" s="123"/>
      <c r="J17" s="125">
        <v>15.9</v>
      </c>
      <c r="K17" s="126"/>
      <c r="L17" s="127"/>
      <c r="M17" s="128"/>
      <c r="N17" s="102"/>
      <c r="O17" s="168">
        <f>$O$11-$O$14</f>
        <v>0</v>
      </c>
      <c r="P17" s="168"/>
      <c r="Q17" s="95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s="94" customFormat="1" ht="20.25" customHeight="1">
      <c r="A18" s="115"/>
      <c r="B18" s="115"/>
      <c r="C18" s="115"/>
      <c r="D18" s="115"/>
      <c r="E18" s="115"/>
      <c r="F18" s="101">
        <v>231</v>
      </c>
      <c r="G18" s="115" t="s">
        <v>458</v>
      </c>
      <c r="H18" s="115" t="s">
        <v>507</v>
      </c>
      <c r="I18" s="115"/>
      <c r="J18" s="105">
        <v>15.9</v>
      </c>
      <c r="K18" s="91"/>
      <c r="L18" s="92"/>
      <c r="M18" s="93"/>
      <c r="N18" s="102"/>
      <c r="O18" s="102"/>
      <c r="P18" s="102"/>
      <c r="Q18" s="95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s="94" customFormat="1" ht="20.25" customHeight="1">
      <c r="A19" s="123"/>
      <c r="B19" s="123"/>
      <c r="C19" s="123"/>
      <c r="D19" s="123" t="s">
        <v>106</v>
      </c>
      <c r="E19" s="123" t="s">
        <v>106</v>
      </c>
      <c r="F19" s="124">
        <v>96</v>
      </c>
      <c r="G19" s="123" t="s">
        <v>247</v>
      </c>
      <c r="H19" s="123" t="s">
        <v>250</v>
      </c>
      <c r="I19" s="123"/>
      <c r="J19" s="125">
        <v>15.929</v>
      </c>
      <c r="K19" s="126"/>
      <c r="L19" s="127"/>
      <c r="M19" s="128"/>
      <c r="N19" s="102"/>
      <c r="O19" s="102"/>
      <c r="P19" s="102"/>
      <c r="Q19" s="95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s="94" customFormat="1" ht="20.25" customHeight="1">
      <c r="A20" s="115"/>
      <c r="B20" s="115" t="s">
        <v>106</v>
      </c>
      <c r="C20" s="115" t="s">
        <v>122</v>
      </c>
      <c r="D20" s="115"/>
      <c r="E20" s="115"/>
      <c r="F20" s="101">
        <v>167</v>
      </c>
      <c r="G20" s="115" t="s">
        <v>434</v>
      </c>
      <c r="H20" s="115" t="s">
        <v>435</v>
      </c>
      <c r="I20" s="115"/>
      <c r="J20" s="105">
        <v>15.944000000000001</v>
      </c>
      <c r="K20" s="91"/>
      <c r="L20" s="92"/>
      <c r="M20" s="93"/>
      <c r="N20" s="102"/>
      <c r="O20" s="102"/>
      <c r="P20" s="102"/>
      <c r="Q20" s="95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s="131" customFormat="1" ht="20.25" customHeight="1">
      <c r="A21" s="123"/>
      <c r="B21" s="123"/>
      <c r="C21" s="123"/>
      <c r="D21" s="123"/>
      <c r="E21" s="123" t="s">
        <v>106</v>
      </c>
      <c r="F21" s="124">
        <v>253</v>
      </c>
      <c r="G21" s="123" t="s">
        <v>534</v>
      </c>
      <c r="H21" s="123" t="s">
        <v>613</v>
      </c>
      <c r="I21" s="123"/>
      <c r="J21" s="125">
        <v>15.986000000000001</v>
      </c>
      <c r="K21" s="126"/>
      <c r="L21" s="127"/>
      <c r="M21" s="128"/>
      <c r="N21" s="102"/>
      <c r="O21" s="102"/>
      <c r="P21" s="102"/>
      <c r="Q21" s="95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s="94" customFormat="1" ht="20.25" customHeight="1">
      <c r="A22" s="123"/>
      <c r="B22" s="123"/>
      <c r="C22" s="123" t="s">
        <v>119</v>
      </c>
      <c r="D22" s="123"/>
      <c r="E22" s="123" t="s">
        <v>106</v>
      </c>
      <c r="F22" s="124">
        <v>113</v>
      </c>
      <c r="G22" s="123" t="s">
        <v>331</v>
      </c>
      <c r="H22" s="123" t="s">
        <v>358</v>
      </c>
      <c r="I22" s="123"/>
      <c r="J22" s="125">
        <v>16.015999999999998</v>
      </c>
      <c r="K22" s="126"/>
      <c r="L22" s="127"/>
      <c r="M22" s="128"/>
      <c r="N22" s="102"/>
      <c r="O22" s="102"/>
      <c r="P22" s="102"/>
      <c r="Q22" s="95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s="94" customFormat="1" ht="20.25" customHeight="1">
      <c r="A23" s="115"/>
      <c r="B23" s="115"/>
      <c r="C23" s="115"/>
      <c r="D23" s="115" t="s">
        <v>106</v>
      </c>
      <c r="E23" s="115"/>
      <c r="F23" s="101">
        <v>236</v>
      </c>
      <c r="G23" s="115" t="s">
        <v>493</v>
      </c>
      <c r="H23" s="115" t="s">
        <v>494</v>
      </c>
      <c r="I23" s="115"/>
      <c r="J23" s="105">
        <v>16.015999999999998</v>
      </c>
      <c r="K23" s="91"/>
      <c r="L23" s="92"/>
      <c r="M23" s="93"/>
      <c r="N23" s="102"/>
      <c r="O23" s="102"/>
      <c r="P23" s="102"/>
      <c r="Q23" s="95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s="94" customFormat="1" ht="20.25" customHeight="1">
      <c r="A24" s="115"/>
      <c r="B24" s="115"/>
      <c r="C24" s="115"/>
      <c r="D24" s="115"/>
      <c r="E24" s="115"/>
      <c r="F24" s="101">
        <v>198</v>
      </c>
      <c r="G24" s="115" t="s">
        <v>387</v>
      </c>
      <c r="H24" s="115" t="s">
        <v>390</v>
      </c>
      <c r="I24" s="115"/>
      <c r="J24" s="105">
        <v>16.033999999999999</v>
      </c>
      <c r="K24" s="91"/>
      <c r="L24" s="92" t="s">
        <v>699</v>
      </c>
      <c r="M24" s="93">
        <v>840</v>
      </c>
      <c r="N24" s="102"/>
      <c r="O24" s="102"/>
      <c r="P24" s="102"/>
      <c r="Q24" s="95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s="94" customFormat="1" ht="20.25" customHeight="1">
      <c r="A25" s="115" t="s">
        <v>106</v>
      </c>
      <c r="B25" s="115"/>
      <c r="C25" s="115"/>
      <c r="D25" s="115"/>
      <c r="E25" s="115"/>
      <c r="F25" s="101">
        <v>13</v>
      </c>
      <c r="G25" s="115" t="s">
        <v>151</v>
      </c>
      <c r="H25" s="115" t="s">
        <v>152</v>
      </c>
      <c r="I25" s="115"/>
      <c r="J25" s="105">
        <v>16.061</v>
      </c>
      <c r="K25" s="91"/>
      <c r="L25" s="92" t="s">
        <v>700</v>
      </c>
      <c r="M25" s="93">
        <v>700</v>
      </c>
      <c r="N25" s="102"/>
      <c r="O25" s="102"/>
      <c r="P25" s="102"/>
      <c r="Q25" s="95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s="94" customFormat="1" ht="20.25" customHeight="1">
      <c r="A26" s="115"/>
      <c r="B26" s="115"/>
      <c r="C26" s="115" t="s">
        <v>122</v>
      </c>
      <c r="D26" s="115" t="s">
        <v>106</v>
      </c>
      <c r="E26" s="115"/>
      <c r="F26" s="101">
        <v>134</v>
      </c>
      <c r="G26" s="115" t="s">
        <v>383</v>
      </c>
      <c r="H26" s="115" t="s">
        <v>384</v>
      </c>
      <c r="I26" s="115"/>
      <c r="J26" s="105">
        <v>16.071000000000002</v>
      </c>
      <c r="K26" s="91"/>
      <c r="L26" s="92" t="s">
        <v>701</v>
      </c>
      <c r="M26" s="93">
        <v>595</v>
      </c>
      <c r="N26" s="102"/>
      <c r="O26" s="102"/>
      <c r="P26" s="102"/>
      <c r="Q26" s="95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s="94" customFormat="1" ht="20.25" customHeight="1">
      <c r="A27" s="115"/>
      <c r="B27" s="115" t="s">
        <v>106</v>
      </c>
      <c r="C27" s="115" t="s">
        <v>122</v>
      </c>
      <c r="D27" s="115" t="s">
        <v>106</v>
      </c>
      <c r="E27" s="115"/>
      <c r="F27" s="101">
        <v>162</v>
      </c>
      <c r="G27" s="115" t="s">
        <v>383</v>
      </c>
      <c r="H27" s="115" t="s">
        <v>385</v>
      </c>
      <c r="I27" s="115"/>
      <c r="J27" s="105">
        <v>16.074999999999999</v>
      </c>
      <c r="K27" s="91"/>
      <c r="L27" s="92" t="s">
        <v>702</v>
      </c>
      <c r="M27" s="93">
        <v>455</v>
      </c>
      <c r="N27" s="102"/>
      <c r="O27" s="102"/>
      <c r="P27" s="102"/>
      <c r="Q27" s="95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s="94" customFormat="1" ht="20.25" customHeight="1">
      <c r="A28" s="115"/>
      <c r="B28" s="115"/>
      <c r="C28" s="115" t="s">
        <v>121</v>
      </c>
      <c r="D28" s="115"/>
      <c r="E28" s="115"/>
      <c r="F28" s="101">
        <v>245</v>
      </c>
      <c r="G28" s="115" t="s">
        <v>446</v>
      </c>
      <c r="H28" s="115" t="s">
        <v>447</v>
      </c>
      <c r="I28" s="115"/>
      <c r="J28" s="105">
        <v>16.084</v>
      </c>
      <c r="K28" s="91"/>
      <c r="L28" s="92" t="s">
        <v>703</v>
      </c>
      <c r="M28" s="93">
        <v>350</v>
      </c>
      <c r="N28" s="102"/>
      <c r="O28" s="102"/>
      <c r="P28" s="102"/>
      <c r="Q28" s="95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s="94" customFormat="1" ht="20.25" customHeight="1">
      <c r="A29" s="115"/>
      <c r="B29" s="115"/>
      <c r="C29" s="115"/>
      <c r="D29" s="115"/>
      <c r="E29" s="115"/>
      <c r="F29" s="101">
        <v>63</v>
      </c>
      <c r="G29" s="115" t="s">
        <v>198</v>
      </c>
      <c r="H29" s="115" t="s">
        <v>200</v>
      </c>
      <c r="I29" s="115"/>
      <c r="J29" s="105">
        <v>16.097999999999999</v>
      </c>
      <c r="K29" s="91"/>
      <c r="L29" s="92" t="s">
        <v>704</v>
      </c>
      <c r="M29" s="93">
        <v>245.00000000000003</v>
      </c>
      <c r="N29" s="102"/>
      <c r="O29" s="102"/>
      <c r="P29" s="102"/>
      <c r="Q29" s="95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s="94" customFormat="1" ht="20.25" customHeight="1">
      <c r="A30" s="115"/>
      <c r="B30" s="115"/>
      <c r="C30" s="115"/>
      <c r="D30" s="115"/>
      <c r="E30" s="115"/>
      <c r="F30" s="101">
        <v>210</v>
      </c>
      <c r="G30" s="115" t="s">
        <v>443</v>
      </c>
      <c r="H30" s="115" t="s">
        <v>445</v>
      </c>
      <c r="I30" s="115"/>
      <c r="J30" s="105">
        <v>16.111999999999998</v>
      </c>
      <c r="K30" s="91"/>
      <c r="L30" s="92" t="s">
        <v>705</v>
      </c>
      <c r="M30" s="93">
        <v>175</v>
      </c>
      <c r="N30" s="102"/>
      <c r="O30" s="102"/>
      <c r="P30" s="102"/>
      <c r="Q30" s="95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s="94" customFormat="1" ht="20.25" customHeight="1">
      <c r="A31" s="115"/>
      <c r="B31" s="115"/>
      <c r="C31" s="115" t="s">
        <v>122</v>
      </c>
      <c r="D31" s="115" t="s">
        <v>106</v>
      </c>
      <c r="E31" s="115"/>
      <c r="F31" s="101">
        <v>201</v>
      </c>
      <c r="G31" s="115" t="s">
        <v>434</v>
      </c>
      <c r="H31" s="115" t="s">
        <v>436</v>
      </c>
      <c r="I31" s="115"/>
      <c r="J31" s="105">
        <v>16.141999999999999</v>
      </c>
      <c r="K31" s="91"/>
      <c r="L31" s="92" t="s">
        <v>706</v>
      </c>
      <c r="M31" s="93">
        <v>140</v>
      </c>
      <c r="N31" s="102"/>
      <c r="O31" s="102"/>
      <c r="P31" s="102"/>
      <c r="Q31" s="95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s="94" customFormat="1" ht="20.25" customHeight="1">
      <c r="A32" s="115"/>
      <c r="B32" s="115"/>
      <c r="C32" s="115"/>
      <c r="D32" s="115" t="s">
        <v>106</v>
      </c>
      <c r="E32" s="115"/>
      <c r="F32" s="101">
        <v>211</v>
      </c>
      <c r="G32" s="115" t="s">
        <v>437</v>
      </c>
      <c r="H32" s="115" t="s">
        <v>439</v>
      </c>
      <c r="I32" s="115"/>
      <c r="J32" s="105">
        <v>16.148</v>
      </c>
      <c r="K32" s="91"/>
      <c r="L32" s="92"/>
      <c r="M32" s="93"/>
      <c r="N32" s="102"/>
      <c r="O32" s="102"/>
      <c r="P32" s="102"/>
      <c r="Q32" s="95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s="94" customFormat="1" ht="20.25" customHeight="1">
      <c r="A33" s="123"/>
      <c r="B33" s="123"/>
      <c r="C33" s="123"/>
      <c r="D33" s="123"/>
      <c r="E33" s="123" t="s">
        <v>106</v>
      </c>
      <c r="F33" s="124">
        <v>241</v>
      </c>
      <c r="G33" s="123" t="s">
        <v>288</v>
      </c>
      <c r="H33" s="123" t="s">
        <v>290</v>
      </c>
      <c r="I33" s="123"/>
      <c r="J33" s="125">
        <v>16.155000000000001</v>
      </c>
      <c r="K33" s="126"/>
      <c r="L33" s="127"/>
      <c r="M33" s="128"/>
      <c r="N33" s="102"/>
      <c r="O33" s="102"/>
      <c r="P33" s="102"/>
      <c r="Q33" s="95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s="94" customFormat="1" ht="20.25" customHeight="1">
      <c r="A34" s="115"/>
      <c r="B34" s="115"/>
      <c r="C34" s="115"/>
      <c r="D34" s="115"/>
      <c r="E34" s="115"/>
      <c r="F34" s="101">
        <v>263</v>
      </c>
      <c r="G34" s="115" t="s">
        <v>458</v>
      </c>
      <c r="H34" s="115" t="s">
        <v>508</v>
      </c>
      <c r="I34" s="115"/>
      <c r="J34" s="105">
        <v>16.187000000000001</v>
      </c>
      <c r="K34" s="91"/>
      <c r="L34" s="92"/>
      <c r="M34" s="93"/>
      <c r="N34" s="102"/>
      <c r="O34" s="102"/>
      <c r="P34" s="102"/>
      <c r="Q34" s="95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s="131" customFormat="1" ht="20.25" customHeight="1">
      <c r="A35" s="115"/>
      <c r="B35" s="115" t="s">
        <v>106</v>
      </c>
      <c r="C35" s="115" t="s">
        <v>119</v>
      </c>
      <c r="D35" s="115"/>
      <c r="E35" s="115"/>
      <c r="F35" s="101">
        <v>239</v>
      </c>
      <c r="G35" s="115" t="s">
        <v>502</v>
      </c>
      <c r="H35" s="115" t="s">
        <v>503</v>
      </c>
      <c r="I35" s="115"/>
      <c r="J35" s="105">
        <v>16.187999999999999</v>
      </c>
      <c r="K35" s="91"/>
      <c r="L35" s="92"/>
      <c r="M35" s="93"/>
      <c r="N35" s="102"/>
      <c r="O35" s="102"/>
      <c r="P35" s="102"/>
      <c r="Q35" s="95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s="94" customFormat="1" ht="20.25" customHeight="1">
      <c r="A36" s="104"/>
      <c r="B36" s="104"/>
      <c r="C36" s="104"/>
      <c r="D36" s="104"/>
      <c r="E36" s="115"/>
      <c r="F36" s="101">
        <v>200</v>
      </c>
      <c r="G36" s="115" t="s">
        <v>458</v>
      </c>
      <c r="H36" s="115" t="s">
        <v>506</v>
      </c>
      <c r="I36" s="104"/>
      <c r="J36" s="105">
        <v>16.216000000000001</v>
      </c>
      <c r="K36" s="91"/>
      <c r="L36" s="92"/>
      <c r="M36" s="93"/>
      <c r="N36" s="102"/>
      <c r="O36" s="102"/>
      <c r="P36" s="102"/>
      <c r="Q36" s="95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s="131" customFormat="1" ht="20.25" customHeight="1">
      <c r="A37" s="115"/>
      <c r="B37" s="115"/>
      <c r="C37" s="115"/>
      <c r="D37" s="115"/>
      <c r="E37" s="115"/>
      <c r="F37" s="101">
        <v>178</v>
      </c>
      <c r="G37" s="115" t="s">
        <v>443</v>
      </c>
      <c r="H37" s="115" t="s">
        <v>444</v>
      </c>
      <c r="I37" s="115"/>
      <c r="J37" s="105">
        <v>16.224</v>
      </c>
      <c r="K37" s="91"/>
      <c r="L37" s="92"/>
      <c r="M37" s="93"/>
      <c r="N37" s="102"/>
      <c r="O37" s="102"/>
      <c r="P37" s="102"/>
      <c r="Q37" s="95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s="131" customFormat="1" ht="20.25" customHeight="1">
      <c r="A38" s="115"/>
      <c r="B38" s="115"/>
      <c r="C38" s="115"/>
      <c r="D38" s="115"/>
      <c r="E38" s="115"/>
      <c r="F38" s="101">
        <v>267</v>
      </c>
      <c r="G38" s="115" t="s">
        <v>571</v>
      </c>
      <c r="H38" s="115" t="s">
        <v>572</v>
      </c>
      <c r="I38" s="115"/>
      <c r="J38" s="105">
        <v>16.224</v>
      </c>
      <c r="K38" s="91"/>
      <c r="L38" s="92"/>
      <c r="M38" s="93"/>
      <c r="N38" s="102"/>
      <c r="O38" s="102"/>
      <c r="P38" s="102"/>
      <c r="Q38" s="95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s="94" customFormat="1" ht="20.25" customHeight="1">
      <c r="A39" s="115"/>
      <c r="B39" s="115"/>
      <c r="C39" s="115"/>
      <c r="D39" s="115"/>
      <c r="E39" s="115"/>
      <c r="F39" s="101">
        <v>145</v>
      </c>
      <c r="G39" s="115" t="s">
        <v>395</v>
      </c>
      <c r="H39" s="115" t="s">
        <v>592</v>
      </c>
      <c r="I39" s="115"/>
      <c r="J39" s="105">
        <v>16.23</v>
      </c>
      <c r="K39" s="91"/>
      <c r="L39" s="92"/>
      <c r="M39" s="93"/>
      <c r="N39" s="102"/>
      <c r="O39" s="102"/>
      <c r="P39" s="102"/>
      <c r="Q39" s="95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s="94" customFormat="1" ht="20.25" customHeight="1">
      <c r="A40" s="123"/>
      <c r="B40" s="123"/>
      <c r="C40" s="123"/>
      <c r="D40" s="123"/>
      <c r="E40" s="123" t="s">
        <v>106</v>
      </c>
      <c r="F40" s="124">
        <v>234</v>
      </c>
      <c r="G40" s="123" t="s">
        <v>489</v>
      </c>
      <c r="H40" s="123" t="s">
        <v>490</v>
      </c>
      <c r="I40" s="123"/>
      <c r="J40" s="125">
        <v>16.236000000000001</v>
      </c>
      <c r="K40" s="126"/>
      <c r="L40" s="127"/>
      <c r="M40" s="128"/>
      <c r="N40" s="102"/>
      <c r="O40" s="102"/>
      <c r="P40" s="102"/>
      <c r="Q40" s="95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s="131" customFormat="1" ht="20.25" customHeight="1">
      <c r="A41" s="115"/>
      <c r="B41" s="115" t="s">
        <v>106</v>
      </c>
      <c r="C41" s="115"/>
      <c r="D41" s="115"/>
      <c r="E41" s="115"/>
      <c r="F41" s="101">
        <v>264</v>
      </c>
      <c r="G41" s="115" t="s">
        <v>557</v>
      </c>
      <c r="H41" s="115" t="s">
        <v>562</v>
      </c>
      <c r="I41" s="115"/>
      <c r="J41" s="105">
        <v>16.244</v>
      </c>
      <c r="K41" s="91"/>
      <c r="L41" s="92"/>
      <c r="M41" s="93"/>
      <c r="N41" s="102"/>
      <c r="O41" s="102"/>
      <c r="P41" s="102"/>
      <c r="Q41" s="95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s="94" customFormat="1" ht="20.25" customHeight="1">
      <c r="A42" s="115"/>
      <c r="B42" s="115"/>
      <c r="C42" s="115"/>
      <c r="D42" s="115"/>
      <c r="E42" s="115"/>
      <c r="F42" s="101">
        <v>303</v>
      </c>
      <c r="G42" s="115" t="s">
        <v>685</v>
      </c>
      <c r="H42" s="115"/>
      <c r="I42" s="115"/>
      <c r="J42" s="105">
        <v>16.25</v>
      </c>
      <c r="K42" s="91"/>
      <c r="L42" s="92"/>
      <c r="M42" s="93"/>
      <c r="N42" s="102"/>
      <c r="O42" s="102"/>
      <c r="P42" s="102"/>
      <c r="Q42" s="95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s="94" customFormat="1" ht="20.25" customHeight="1">
      <c r="A43" s="115"/>
      <c r="B43" s="115"/>
      <c r="C43" s="115"/>
      <c r="D43" s="115"/>
      <c r="E43" s="115"/>
      <c r="F43" s="101">
        <v>97</v>
      </c>
      <c r="G43" s="115" t="s">
        <v>198</v>
      </c>
      <c r="H43" s="115" t="s">
        <v>201</v>
      </c>
      <c r="I43" s="115"/>
      <c r="J43" s="105">
        <v>16.257999999999999</v>
      </c>
      <c r="K43" s="91"/>
      <c r="L43" s="92"/>
      <c r="M43" s="93"/>
      <c r="N43" s="102"/>
      <c r="O43" s="102"/>
      <c r="P43" s="102"/>
      <c r="Q43" s="95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s="131" customFormat="1" ht="20.25" customHeight="1">
      <c r="A44" s="115"/>
      <c r="B44" s="115"/>
      <c r="C44" s="115"/>
      <c r="D44" s="115"/>
      <c r="E44" s="115"/>
      <c r="F44" s="101">
        <v>304</v>
      </c>
      <c r="G44" s="115" t="s">
        <v>541</v>
      </c>
      <c r="H44" s="115"/>
      <c r="I44" s="115"/>
      <c r="J44" s="105">
        <v>16.260999999999999</v>
      </c>
      <c r="K44" s="91"/>
      <c r="L44" s="92"/>
      <c r="M44" s="93"/>
      <c r="N44" s="102"/>
      <c r="O44" s="102"/>
      <c r="P44" s="102"/>
      <c r="Q44" s="95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s="94" customFormat="1" ht="20.25" customHeight="1">
      <c r="A45" s="123"/>
      <c r="B45" s="123"/>
      <c r="C45" s="123"/>
      <c r="D45" s="123"/>
      <c r="E45" s="123" t="s">
        <v>106</v>
      </c>
      <c r="F45" s="124">
        <v>141</v>
      </c>
      <c r="G45" s="123" t="s">
        <v>398</v>
      </c>
      <c r="H45" s="123" t="s">
        <v>399</v>
      </c>
      <c r="I45" s="123"/>
      <c r="J45" s="125">
        <v>16.271999999999998</v>
      </c>
      <c r="K45" s="126"/>
      <c r="L45" s="127"/>
      <c r="M45" s="128"/>
      <c r="N45" s="102"/>
      <c r="O45" s="102"/>
      <c r="P45" s="102"/>
      <c r="Q45" s="95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s="131" customFormat="1" ht="20.25" customHeight="1">
      <c r="A46" s="115"/>
      <c r="B46" s="115"/>
      <c r="C46" s="115" t="s">
        <v>119</v>
      </c>
      <c r="D46" s="115"/>
      <c r="E46" s="115"/>
      <c r="F46" s="101">
        <v>180</v>
      </c>
      <c r="G46" s="115" t="s">
        <v>662</v>
      </c>
      <c r="H46" s="115" t="s">
        <v>453</v>
      </c>
      <c r="I46" s="115"/>
      <c r="J46" s="105">
        <v>16.274000000000001</v>
      </c>
      <c r="K46" s="91"/>
      <c r="L46" s="92"/>
      <c r="M46" s="93"/>
      <c r="N46" s="102"/>
      <c r="O46" s="102"/>
      <c r="P46" s="102"/>
      <c r="Q46" s="95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s="131" customFormat="1" ht="20.25" customHeight="1">
      <c r="A47" s="115"/>
      <c r="B47" s="115"/>
      <c r="C47" s="115"/>
      <c r="D47" s="115"/>
      <c r="E47" s="115"/>
      <c r="F47" s="101">
        <v>230</v>
      </c>
      <c r="G47" s="115" t="s">
        <v>485</v>
      </c>
      <c r="H47" s="115" t="s">
        <v>486</v>
      </c>
      <c r="I47" s="115"/>
      <c r="J47" s="105">
        <v>16.286000000000001</v>
      </c>
      <c r="K47" s="91"/>
      <c r="L47" s="92"/>
      <c r="M47" s="93"/>
      <c r="N47" s="102"/>
      <c r="O47" s="102"/>
      <c r="P47" s="102"/>
      <c r="Q47" s="95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s="94" customFormat="1" ht="20.25" customHeight="1">
      <c r="A48" s="115"/>
      <c r="B48" s="115"/>
      <c r="C48" s="115"/>
      <c r="D48" s="115"/>
      <c r="E48" s="115"/>
      <c r="F48" s="101">
        <v>9</v>
      </c>
      <c r="G48" s="115" t="s">
        <v>133</v>
      </c>
      <c r="H48" s="115" t="s">
        <v>134</v>
      </c>
      <c r="I48" s="115"/>
      <c r="J48" s="105">
        <v>16.286999999999999</v>
      </c>
      <c r="K48" s="91"/>
      <c r="L48" s="92"/>
      <c r="M48" s="93"/>
      <c r="N48" s="102"/>
      <c r="O48" s="102"/>
      <c r="P48" s="102"/>
      <c r="Q48" s="95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s="131" customFormat="1" ht="20.25" customHeight="1">
      <c r="A49" s="123"/>
      <c r="B49" s="123"/>
      <c r="C49" s="123"/>
      <c r="D49" s="123"/>
      <c r="E49" s="123" t="s">
        <v>106</v>
      </c>
      <c r="F49" s="124">
        <v>131</v>
      </c>
      <c r="G49" s="123" t="s">
        <v>335</v>
      </c>
      <c r="H49" s="123" t="s">
        <v>336</v>
      </c>
      <c r="I49" s="123"/>
      <c r="J49" s="125">
        <v>16.295000000000002</v>
      </c>
      <c r="K49" s="126"/>
      <c r="L49" s="127"/>
      <c r="M49" s="128"/>
      <c r="N49" s="102"/>
      <c r="O49" s="102"/>
      <c r="P49" s="102"/>
      <c r="Q49" s="95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s="94" customFormat="1" ht="20.25" customHeight="1">
      <c r="A50" s="112"/>
      <c r="B50" s="112"/>
      <c r="C50" s="112"/>
      <c r="D50" s="112"/>
      <c r="E50" s="112"/>
      <c r="F50" s="141">
        <v>224</v>
      </c>
      <c r="G50" s="112" t="s">
        <v>640</v>
      </c>
      <c r="H50" s="112" t="s">
        <v>641</v>
      </c>
      <c r="I50" s="112"/>
      <c r="J50" s="151">
        <v>16.302</v>
      </c>
      <c r="K50" s="152"/>
      <c r="L50" s="153"/>
      <c r="M50" s="154"/>
      <c r="N50" s="102"/>
      <c r="O50" s="102"/>
      <c r="P50" s="102"/>
      <c r="Q50" s="95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s="94" customFormat="1" ht="20.25" customHeight="1">
      <c r="A51" s="115"/>
      <c r="B51" s="115"/>
      <c r="C51" s="115"/>
      <c r="D51" s="115"/>
      <c r="E51" s="115"/>
      <c r="F51" s="101">
        <v>240</v>
      </c>
      <c r="G51" s="115" t="s">
        <v>504</v>
      </c>
      <c r="H51" s="115" t="s">
        <v>505</v>
      </c>
      <c r="I51" s="115"/>
      <c r="J51" s="105">
        <v>16.308</v>
      </c>
      <c r="K51" s="91"/>
      <c r="L51" s="92"/>
      <c r="M51" s="93"/>
      <c r="N51" s="102"/>
      <c r="O51" s="102"/>
      <c r="P51" s="102"/>
      <c r="Q51" s="95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s="131" customFormat="1" ht="20.25" customHeight="1">
      <c r="A52" s="115"/>
      <c r="B52" s="115" t="s">
        <v>106</v>
      </c>
      <c r="C52" s="115"/>
      <c r="D52" s="115"/>
      <c r="E52" s="115"/>
      <c r="F52" s="101">
        <v>165</v>
      </c>
      <c r="G52" s="115" t="s">
        <v>509</v>
      </c>
      <c r="H52" s="115" t="s">
        <v>429</v>
      </c>
      <c r="I52" s="115"/>
      <c r="J52" s="105">
        <v>16.344000000000001</v>
      </c>
      <c r="K52" s="91"/>
      <c r="L52" s="92"/>
      <c r="M52" s="93"/>
      <c r="N52" s="102"/>
      <c r="O52" s="102"/>
      <c r="P52" s="102"/>
      <c r="Q52" s="95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s="94" customFormat="1" ht="20.25" customHeight="1">
      <c r="A53" s="115"/>
      <c r="B53" s="115"/>
      <c r="C53" s="115"/>
      <c r="D53" s="115"/>
      <c r="E53" s="115"/>
      <c r="F53" s="101">
        <v>213</v>
      </c>
      <c r="G53" s="115" t="s">
        <v>446</v>
      </c>
      <c r="H53" s="115" t="s">
        <v>495</v>
      </c>
      <c r="I53" s="115"/>
      <c r="J53" s="105">
        <v>16.352</v>
      </c>
      <c r="K53" s="111"/>
      <c r="L53" s="92"/>
      <c r="M53" s="93"/>
      <c r="N53" s="102"/>
      <c r="O53" s="102"/>
      <c r="P53" s="102"/>
      <c r="Q53" s="95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s="94" customFormat="1" ht="20.25" customHeight="1">
      <c r="A54" s="115"/>
      <c r="B54" s="115"/>
      <c r="C54" s="115"/>
      <c r="D54" s="115"/>
      <c r="E54" s="115"/>
      <c r="F54" s="101">
        <v>271</v>
      </c>
      <c r="G54" s="115" t="s">
        <v>609</v>
      </c>
      <c r="H54" s="115" t="s">
        <v>610</v>
      </c>
      <c r="I54" s="115"/>
      <c r="J54" s="105">
        <v>16.356999999999999</v>
      </c>
      <c r="K54" s="111"/>
      <c r="L54" s="92"/>
      <c r="M54" s="93"/>
      <c r="N54" s="102"/>
      <c r="O54" s="102"/>
      <c r="P54" s="102"/>
      <c r="Q54" s="95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s="131" customFormat="1" ht="20.25" customHeight="1">
      <c r="A55" s="115" t="s">
        <v>106</v>
      </c>
      <c r="B55" s="115"/>
      <c r="C55" s="115"/>
      <c r="D55" s="115"/>
      <c r="E55" s="115"/>
      <c r="F55" s="101">
        <v>117</v>
      </c>
      <c r="G55" s="115" t="s">
        <v>253</v>
      </c>
      <c r="H55" s="115" t="s">
        <v>258</v>
      </c>
      <c r="I55" s="115"/>
      <c r="J55" s="105">
        <v>16.369</v>
      </c>
      <c r="K55" s="111"/>
      <c r="L55" s="92"/>
      <c r="M55" s="93"/>
      <c r="N55" s="102"/>
      <c r="O55" s="102"/>
      <c r="P55" s="102"/>
      <c r="Q55" s="95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s="94" customFormat="1" ht="20.25" customHeight="1">
      <c r="A56" s="123"/>
      <c r="B56" s="123"/>
      <c r="C56" s="123"/>
      <c r="D56" s="123"/>
      <c r="E56" s="123" t="s">
        <v>106</v>
      </c>
      <c r="F56" s="124">
        <v>158</v>
      </c>
      <c r="G56" s="123" t="s">
        <v>417</v>
      </c>
      <c r="H56" s="123" t="s">
        <v>418</v>
      </c>
      <c r="I56" s="123"/>
      <c r="J56" s="125">
        <v>16.379000000000001</v>
      </c>
      <c r="K56" s="134"/>
      <c r="L56" s="127"/>
      <c r="M56" s="128"/>
      <c r="N56" s="102"/>
      <c r="O56" s="102"/>
      <c r="P56" s="102"/>
      <c r="Q56" s="95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s="131" customFormat="1" ht="20.25" customHeight="1">
      <c r="A57" s="115"/>
      <c r="B57" s="115"/>
      <c r="C57" s="115" t="s">
        <v>122</v>
      </c>
      <c r="D57" s="115"/>
      <c r="E57" s="115"/>
      <c r="F57" s="101">
        <v>174</v>
      </c>
      <c r="G57" s="115" t="s">
        <v>363</v>
      </c>
      <c r="H57" s="115" t="s">
        <v>364</v>
      </c>
      <c r="I57" s="115"/>
      <c r="J57" s="105">
        <v>16.381</v>
      </c>
      <c r="K57" s="111"/>
      <c r="L57" s="92"/>
      <c r="M57" s="93"/>
      <c r="N57" s="102"/>
      <c r="O57" s="102"/>
      <c r="P57" s="102"/>
      <c r="Q57" s="95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s="94" customFormat="1" ht="20.25" customHeight="1">
      <c r="A58" s="115"/>
      <c r="B58" s="115"/>
      <c r="C58" s="115"/>
      <c r="D58" s="115"/>
      <c r="E58" s="115"/>
      <c r="F58" s="101">
        <v>51</v>
      </c>
      <c r="G58" s="115" t="s">
        <v>235</v>
      </c>
      <c r="H58" s="115" t="s">
        <v>236</v>
      </c>
      <c r="I58" s="115"/>
      <c r="J58" s="105">
        <v>16.382000000000001</v>
      </c>
      <c r="K58" s="91"/>
      <c r="L58" s="92"/>
      <c r="M58" s="93"/>
      <c r="N58" s="102"/>
      <c r="O58" s="102"/>
      <c r="P58" s="102"/>
      <c r="Q58" s="95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s="94" customFormat="1" ht="20.25" customHeight="1">
      <c r="A59" s="123"/>
      <c r="B59" s="123"/>
      <c r="C59" s="123"/>
      <c r="D59" s="123"/>
      <c r="E59" s="123" t="s">
        <v>106</v>
      </c>
      <c r="F59" s="124">
        <v>59</v>
      </c>
      <c r="G59" s="123" t="s">
        <v>221</v>
      </c>
      <c r="H59" s="123" t="s">
        <v>530</v>
      </c>
      <c r="I59" s="123"/>
      <c r="J59" s="125">
        <v>16.404</v>
      </c>
      <c r="K59" s="126"/>
      <c r="L59" s="127"/>
      <c r="M59" s="128"/>
      <c r="N59" s="102"/>
      <c r="O59" s="102"/>
      <c r="P59" s="102"/>
      <c r="Q59" s="95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s="131" customFormat="1" ht="20.25" customHeight="1">
      <c r="A60" s="123"/>
      <c r="B60" s="123"/>
      <c r="C60" s="123"/>
      <c r="D60" s="123"/>
      <c r="E60" s="123" t="s">
        <v>106</v>
      </c>
      <c r="F60" s="124">
        <v>109</v>
      </c>
      <c r="G60" s="123" t="s">
        <v>291</v>
      </c>
      <c r="H60" s="123" t="s">
        <v>293</v>
      </c>
      <c r="I60" s="123"/>
      <c r="J60" s="125">
        <v>16.411000000000001</v>
      </c>
      <c r="K60" s="126"/>
      <c r="L60" s="127"/>
      <c r="M60" s="128"/>
      <c r="N60" s="102"/>
      <c r="O60" s="102"/>
      <c r="P60" s="102"/>
      <c r="Q60" s="95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s="94" customFormat="1" ht="20.25" customHeight="1">
      <c r="A61" s="115"/>
      <c r="B61" s="115"/>
      <c r="C61" s="115" t="s">
        <v>122</v>
      </c>
      <c r="D61" s="115" t="s">
        <v>106</v>
      </c>
      <c r="E61" s="115"/>
      <c r="F61" s="101">
        <v>122</v>
      </c>
      <c r="G61" s="115" t="s">
        <v>242</v>
      </c>
      <c r="H61" s="115" t="s">
        <v>246</v>
      </c>
      <c r="I61" s="115"/>
      <c r="J61" s="105">
        <v>16.414000000000001</v>
      </c>
      <c r="K61" s="91"/>
      <c r="L61" s="92"/>
      <c r="M61" s="110"/>
      <c r="N61" s="102"/>
      <c r="O61" s="102"/>
      <c r="P61" s="102"/>
      <c r="Q61" s="95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s="131" customFormat="1" ht="20.25" customHeight="1">
      <c r="A62" s="115"/>
      <c r="B62" s="115"/>
      <c r="C62" s="115"/>
      <c r="D62" s="115"/>
      <c r="E62" s="115"/>
      <c r="F62" s="101">
        <v>222</v>
      </c>
      <c r="G62" s="115" t="s">
        <v>359</v>
      </c>
      <c r="H62" s="115" t="s">
        <v>513</v>
      </c>
      <c r="I62" s="115"/>
      <c r="J62" s="105">
        <v>16.414999999999999</v>
      </c>
      <c r="K62" s="91"/>
      <c r="L62" s="92"/>
      <c r="M62" s="93"/>
      <c r="N62" s="102"/>
      <c r="O62" s="102"/>
      <c r="P62" s="102"/>
      <c r="Q62" s="95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s="94" customFormat="1" ht="20.25" customHeight="1">
      <c r="A63" s="123"/>
      <c r="B63" s="123"/>
      <c r="C63" s="123"/>
      <c r="D63" s="123"/>
      <c r="E63" s="123" t="s">
        <v>106</v>
      </c>
      <c r="F63" s="124">
        <v>150</v>
      </c>
      <c r="G63" s="123" t="s">
        <v>368</v>
      </c>
      <c r="H63" s="123" t="s">
        <v>370</v>
      </c>
      <c r="I63" s="123"/>
      <c r="J63" s="125">
        <v>16.425000000000001</v>
      </c>
      <c r="K63" s="126"/>
      <c r="L63" s="127"/>
      <c r="M63" s="128"/>
      <c r="N63" s="102"/>
      <c r="O63" s="102"/>
      <c r="P63" s="102"/>
      <c r="Q63" s="95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s="94" customFormat="1" ht="20.25" customHeight="1">
      <c r="A64" s="115" t="s">
        <v>106</v>
      </c>
      <c r="B64" s="115"/>
      <c r="C64" s="115"/>
      <c r="D64" s="115"/>
      <c r="E64" s="115"/>
      <c r="F64" s="101">
        <v>37</v>
      </c>
      <c r="G64" s="115" t="s">
        <v>204</v>
      </c>
      <c r="H64" s="115" t="s">
        <v>205</v>
      </c>
      <c r="I64" s="115"/>
      <c r="J64" s="105">
        <v>16.443999999999999</v>
      </c>
      <c r="K64" s="91"/>
      <c r="L64" s="92"/>
      <c r="M64" s="93"/>
      <c r="N64" s="102"/>
      <c r="O64" s="102"/>
      <c r="P64" s="102"/>
      <c r="Q64" s="95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s="131" customFormat="1" ht="20.25" customHeight="1">
      <c r="A65" s="115"/>
      <c r="B65" s="115"/>
      <c r="C65" s="115" t="s">
        <v>121</v>
      </c>
      <c r="D65" s="115"/>
      <c r="E65" s="115"/>
      <c r="F65" s="101">
        <v>186</v>
      </c>
      <c r="G65" s="115" t="s">
        <v>379</v>
      </c>
      <c r="H65" s="106" t="s">
        <v>382</v>
      </c>
      <c r="I65" s="115"/>
      <c r="J65" s="105">
        <v>16.446000000000002</v>
      </c>
      <c r="K65" s="91"/>
      <c r="L65" s="92"/>
      <c r="M65" s="93"/>
      <c r="N65" s="102"/>
      <c r="O65" s="102"/>
      <c r="P65" s="102"/>
      <c r="Q65" s="95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s="94" customFormat="1" ht="20.25" customHeight="1">
      <c r="A66" s="115"/>
      <c r="B66" s="115"/>
      <c r="C66" s="115"/>
      <c r="D66" s="115"/>
      <c r="E66" s="115"/>
      <c r="F66" s="101">
        <v>25</v>
      </c>
      <c r="G66" s="115" t="s">
        <v>198</v>
      </c>
      <c r="H66" s="115" t="s">
        <v>199</v>
      </c>
      <c r="I66" s="115"/>
      <c r="J66" s="105">
        <v>16.449000000000002</v>
      </c>
      <c r="K66" s="91"/>
      <c r="L66" s="92"/>
      <c r="M66" s="93"/>
      <c r="N66" s="102"/>
      <c r="O66" s="102"/>
      <c r="P66" s="102"/>
      <c r="Q66" s="95"/>
      <c r="R66" s="140"/>
      <c r="S66" s="140"/>
      <c r="T66" s="140"/>
      <c r="U66" s="140"/>
      <c r="V66" s="140"/>
      <c r="W66" s="140"/>
      <c r="X66" s="140"/>
      <c r="Y66" s="140"/>
      <c r="Z66" s="140"/>
    </row>
    <row r="67" spans="1:26" s="94" customFormat="1" ht="20.25" customHeight="1">
      <c r="A67" s="115"/>
      <c r="B67" s="115"/>
      <c r="C67" s="115" t="s">
        <v>119</v>
      </c>
      <c r="D67" s="115"/>
      <c r="E67" s="115"/>
      <c r="F67" s="101">
        <v>86</v>
      </c>
      <c r="G67" s="115" t="s">
        <v>303</v>
      </c>
      <c r="H67" s="115" t="s">
        <v>304</v>
      </c>
      <c r="I67" s="115"/>
      <c r="J67" s="105">
        <v>16.454000000000001</v>
      </c>
      <c r="K67" s="91"/>
      <c r="L67" s="92"/>
      <c r="M67" s="93"/>
      <c r="N67" s="102"/>
      <c r="O67" s="102"/>
      <c r="P67" s="102"/>
      <c r="Q67" s="95"/>
      <c r="R67" s="140"/>
      <c r="S67" s="140"/>
      <c r="T67" s="140"/>
      <c r="U67" s="140"/>
      <c r="V67" s="140"/>
      <c r="W67" s="140"/>
      <c r="X67" s="140"/>
      <c r="Y67" s="140"/>
      <c r="Z67" s="140"/>
    </row>
    <row r="68" spans="1:26" s="94" customFormat="1" ht="20.25" customHeight="1">
      <c r="A68" s="115"/>
      <c r="B68" s="115"/>
      <c r="C68" s="115"/>
      <c r="D68" s="115"/>
      <c r="E68" s="115"/>
      <c r="F68" s="101">
        <v>252</v>
      </c>
      <c r="G68" s="115" t="s">
        <v>527</v>
      </c>
      <c r="H68" s="115" t="s">
        <v>528</v>
      </c>
      <c r="I68" s="115"/>
      <c r="J68" s="105">
        <v>16.454999999999998</v>
      </c>
      <c r="K68" s="91"/>
      <c r="L68" s="92"/>
      <c r="M68" s="93"/>
      <c r="N68" s="102"/>
      <c r="O68" s="102"/>
      <c r="P68" s="102"/>
      <c r="Q68" s="95"/>
      <c r="R68" s="140"/>
      <c r="S68" s="140"/>
      <c r="T68" s="140"/>
      <c r="U68" s="140"/>
      <c r="V68" s="140"/>
      <c r="W68" s="140"/>
      <c r="X68" s="140"/>
      <c r="Y68" s="140"/>
      <c r="Z68" s="140"/>
    </row>
    <row r="69" spans="1:26" s="131" customFormat="1" ht="20.25" customHeight="1">
      <c r="A69" s="115"/>
      <c r="B69" s="115"/>
      <c r="C69" s="115"/>
      <c r="D69" s="115"/>
      <c r="E69" s="115"/>
      <c r="F69" s="101">
        <v>21</v>
      </c>
      <c r="G69" s="115" t="s">
        <v>144</v>
      </c>
      <c r="H69" s="115" t="s">
        <v>145</v>
      </c>
      <c r="I69" s="115"/>
      <c r="J69" s="105">
        <v>16.457999999999998</v>
      </c>
      <c r="K69" s="91"/>
      <c r="L69" s="92"/>
      <c r="M69" s="93"/>
      <c r="N69" s="102"/>
      <c r="O69" s="102"/>
      <c r="P69" s="102"/>
      <c r="Q69" s="95"/>
      <c r="R69" s="140"/>
      <c r="S69" s="140"/>
      <c r="T69" s="140"/>
      <c r="U69" s="140"/>
      <c r="V69" s="140"/>
      <c r="W69" s="140"/>
      <c r="X69" s="140"/>
      <c r="Y69" s="140"/>
      <c r="Z69" s="140"/>
    </row>
    <row r="70" spans="1:26" s="94" customFormat="1" ht="20.25" customHeight="1">
      <c r="A70" s="123"/>
      <c r="B70" s="123"/>
      <c r="C70" s="123" t="s">
        <v>119</v>
      </c>
      <c r="D70" s="123" t="s">
        <v>106</v>
      </c>
      <c r="E70" s="123" t="s">
        <v>106</v>
      </c>
      <c r="F70" s="124">
        <v>126</v>
      </c>
      <c r="G70" s="123" t="s">
        <v>337</v>
      </c>
      <c r="H70" s="123" t="s">
        <v>338</v>
      </c>
      <c r="I70" s="123"/>
      <c r="J70" s="125">
        <v>16.459</v>
      </c>
      <c r="K70" s="126"/>
      <c r="L70" s="127"/>
      <c r="M70" s="128"/>
      <c r="N70" s="102"/>
      <c r="O70" s="102"/>
      <c r="P70" s="102"/>
      <c r="Q70" s="95"/>
      <c r="R70" s="140"/>
      <c r="S70" s="140"/>
      <c r="T70" s="140"/>
      <c r="U70" s="140"/>
      <c r="V70" s="140"/>
      <c r="W70" s="140"/>
      <c r="X70" s="140"/>
      <c r="Y70" s="140"/>
      <c r="Z70" s="140"/>
    </row>
    <row r="71" spans="1:26" s="94" customFormat="1" ht="20.25" customHeight="1">
      <c r="A71" s="115" t="s">
        <v>106</v>
      </c>
      <c r="B71" s="115"/>
      <c r="C71" s="115"/>
      <c r="D71" s="115"/>
      <c r="E71" s="115"/>
      <c r="F71" s="101">
        <v>142</v>
      </c>
      <c r="G71" s="115" t="s">
        <v>406</v>
      </c>
      <c r="H71" s="115" t="s">
        <v>407</v>
      </c>
      <c r="I71" s="115"/>
      <c r="J71" s="105">
        <v>16.459</v>
      </c>
      <c r="K71" s="91"/>
      <c r="L71" s="92"/>
      <c r="M71" s="93"/>
      <c r="N71" s="102"/>
      <c r="O71" s="102"/>
      <c r="P71" s="102"/>
      <c r="Q71" s="95"/>
      <c r="R71" s="140"/>
      <c r="S71" s="140"/>
      <c r="T71" s="140"/>
      <c r="U71" s="140"/>
      <c r="V71" s="140"/>
      <c r="W71" s="140"/>
      <c r="X71" s="140"/>
      <c r="Y71" s="140"/>
      <c r="Z71" s="140"/>
    </row>
    <row r="72" spans="1:26" s="94" customFormat="1" ht="20.25" customHeight="1">
      <c r="A72" s="115"/>
      <c r="B72" s="115"/>
      <c r="C72" s="115"/>
      <c r="D72" s="115"/>
      <c r="E72" s="115"/>
      <c r="F72" s="101">
        <v>189</v>
      </c>
      <c r="G72" s="115" t="s">
        <v>417</v>
      </c>
      <c r="H72" s="115" t="s">
        <v>419</v>
      </c>
      <c r="I72" s="115"/>
      <c r="J72" s="105">
        <v>16.484999999999999</v>
      </c>
      <c r="K72" s="91"/>
      <c r="L72" s="92"/>
      <c r="M72" s="93"/>
      <c r="N72" s="102"/>
      <c r="O72" s="102"/>
      <c r="P72" s="102"/>
      <c r="Q72" s="95"/>
      <c r="R72" s="140"/>
      <c r="S72" s="140"/>
      <c r="T72" s="140"/>
      <c r="U72" s="140"/>
      <c r="V72" s="140"/>
      <c r="W72" s="140"/>
      <c r="X72" s="140"/>
      <c r="Y72" s="140"/>
      <c r="Z72" s="140"/>
    </row>
    <row r="73" spans="1:26" s="94" customFormat="1" ht="20.25" customHeight="1">
      <c r="A73" s="123"/>
      <c r="B73" s="123"/>
      <c r="C73" s="123" t="s">
        <v>119</v>
      </c>
      <c r="D73" s="123"/>
      <c r="E73" s="123" t="s">
        <v>106</v>
      </c>
      <c r="F73" s="124">
        <v>193</v>
      </c>
      <c r="G73" s="123" t="s">
        <v>411</v>
      </c>
      <c r="H73" s="123" t="s">
        <v>413</v>
      </c>
      <c r="I73" s="123"/>
      <c r="J73" s="125">
        <v>16.492000000000001</v>
      </c>
      <c r="K73" s="126"/>
      <c r="L73" s="127"/>
      <c r="M73" s="128"/>
      <c r="N73" s="102"/>
      <c r="O73" s="102"/>
      <c r="P73" s="102"/>
      <c r="Q73" s="95"/>
      <c r="R73" s="140"/>
      <c r="S73" s="140"/>
      <c r="T73" s="140"/>
      <c r="U73" s="140"/>
      <c r="V73" s="140"/>
      <c r="W73" s="140"/>
      <c r="X73" s="140"/>
      <c r="Y73" s="140"/>
      <c r="Z73" s="140"/>
    </row>
    <row r="74" spans="1:26" s="131" customFormat="1" ht="20.25" customHeight="1">
      <c r="A74" s="115"/>
      <c r="B74" s="115"/>
      <c r="C74" s="115" t="s">
        <v>122</v>
      </c>
      <c r="D74" s="115"/>
      <c r="E74" s="115"/>
      <c r="F74" s="101">
        <v>298</v>
      </c>
      <c r="G74" s="115" t="s">
        <v>593</v>
      </c>
      <c r="H74" s="115" t="s">
        <v>594</v>
      </c>
      <c r="I74" s="115"/>
      <c r="J74" s="105">
        <v>16.504999999999999</v>
      </c>
      <c r="K74" s="91"/>
      <c r="L74" s="92"/>
      <c r="M74" s="93"/>
      <c r="N74" s="102"/>
      <c r="O74" s="102"/>
      <c r="P74" s="102"/>
      <c r="Q74" s="95"/>
      <c r="R74" s="140"/>
      <c r="S74" s="140"/>
      <c r="T74" s="140"/>
      <c r="U74" s="140"/>
      <c r="V74" s="140"/>
      <c r="W74" s="140"/>
      <c r="X74" s="140"/>
      <c r="Y74" s="140"/>
      <c r="Z74" s="140"/>
    </row>
    <row r="75" spans="1:26" s="94" customFormat="1" ht="20.25" customHeight="1">
      <c r="A75" s="115"/>
      <c r="B75" s="115"/>
      <c r="C75" s="115"/>
      <c r="D75" s="115"/>
      <c r="E75" s="115"/>
      <c r="F75" s="101">
        <v>191</v>
      </c>
      <c r="G75" s="115" t="s">
        <v>359</v>
      </c>
      <c r="H75" s="115" t="s">
        <v>512</v>
      </c>
      <c r="I75" s="115"/>
      <c r="J75" s="105">
        <v>16.506</v>
      </c>
      <c r="K75" s="91"/>
      <c r="L75" s="92"/>
      <c r="M75" s="93"/>
      <c r="N75" s="102"/>
      <c r="O75" s="102"/>
      <c r="P75" s="102"/>
      <c r="Q75" s="95"/>
      <c r="R75" s="140"/>
      <c r="S75" s="140"/>
      <c r="T75" s="140"/>
      <c r="U75" s="140"/>
      <c r="V75" s="140"/>
      <c r="W75" s="140"/>
      <c r="X75" s="140"/>
      <c r="Y75" s="140"/>
      <c r="Z75" s="140"/>
    </row>
    <row r="76" spans="1:26" s="150" customFormat="1" ht="20.25" customHeight="1">
      <c r="A76" s="115"/>
      <c r="B76" s="115" t="s">
        <v>106</v>
      </c>
      <c r="C76" s="115" t="s">
        <v>121</v>
      </c>
      <c r="D76" s="115"/>
      <c r="E76" s="115"/>
      <c r="F76" s="101">
        <v>266</v>
      </c>
      <c r="G76" s="115" t="s">
        <v>569</v>
      </c>
      <c r="H76" s="115" t="s">
        <v>570</v>
      </c>
      <c r="I76" s="115"/>
      <c r="J76" s="105">
        <v>16.507999999999999</v>
      </c>
      <c r="K76" s="91"/>
      <c r="L76" s="92"/>
      <c r="M76" s="93"/>
      <c r="N76" s="143"/>
      <c r="O76" s="143"/>
      <c r="P76" s="143"/>
      <c r="Q76" s="144"/>
      <c r="R76" s="165"/>
      <c r="S76" s="165"/>
      <c r="T76" s="165"/>
      <c r="U76" s="165"/>
      <c r="V76" s="165"/>
      <c r="W76" s="165"/>
      <c r="X76" s="165"/>
      <c r="Y76" s="165"/>
      <c r="Z76" s="165"/>
    </row>
    <row r="77" spans="1:26" s="131" customFormat="1" ht="20.25" customHeight="1">
      <c r="A77" s="123"/>
      <c r="B77" s="123"/>
      <c r="C77" s="123"/>
      <c r="D77" s="123"/>
      <c r="E77" s="123" t="s">
        <v>106</v>
      </c>
      <c r="F77" s="124">
        <v>111</v>
      </c>
      <c r="G77" s="123" t="s">
        <v>329</v>
      </c>
      <c r="H77" s="123" t="s">
        <v>330</v>
      </c>
      <c r="I77" s="123"/>
      <c r="J77" s="125">
        <v>16.512</v>
      </c>
      <c r="K77" s="126"/>
      <c r="L77" s="127"/>
      <c r="M77" s="128"/>
      <c r="N77" s="102"/>
      <c r="O77" s="102"/>
      <c r="P77" s="102"/>
      <c r="Q77" s="95"/>
      <c r="R77" s="140"/>
      <c r="S77" s="140"/>
      <c r="T77" s="140"/>
      <c r="U77" s="140"/>
      <c r="V77" s="140"/>
      <c r="W77" s="140"/>
      <c r="X77" s="140"/>
      <c r="Y77" s="140"/>
      <c r="Z77" s="140"/>
    </row>
    <row r="78" spans="1:26" s="94" customFormat="1" ht="20.25" customHeight="1">
      <c r="A78" s="115"/>
      <c r="B78" s="115"/>
      <c r="C78" s="115"/>
      <c r="D78" s="115"/>
      <c r="E78" s="115"/>
      <c r="F78" s="101">
        <v>183</v>
      </c>
      <c r="G78" s="115" t="s">
        <v>454</v>
      </c>
      <c r="H78" s="115" t="s">
        <v>455</v>
      </c>
      <c r="I78" s="115"/>
      <c r="J78" s="105">
        <v>16.515999999999998</v>
      </c>
      <c r="K78" s="91"/>
      <c r="L78" s="92"/>
      <c r="M78" s="93"/>
      <c r="N78" s="102"/>
      <c r="O78" s="102"/>
      <c r="P78" s="102"/>
      <c r="Q78" s="95"/>
      <c r="R78" s="140"/>
      <c r="S78" s="140"/>
      <c r="T78" s="140"/>
      <c r="U78" s="140"/>
      <c r="V78" s="140"/>
      <c r="W78" s="140"/>
      <c r="X78" s="140"/>
      <c r="Y78" s="140"/>
      <c r="Z78" s="140"/>
    </row>
    <row r="79" spans="1:26" s="94" customFormat="1" ht="20.25" customHeight="1">
      <c r="A79" s="115" t="s">
        <v>106</v>
      </c>
      <c r="B79" s="115"/>
      <c r="C79" s="115"/>
      <c r="D79" s="115"/>
      <c r="E79" s="115"/>
      <c r="F79" s="101">
        <v>42</v>
      </c>
      <c r="G79" s="115" t="s">
        <v>151</v>
      </c>
      <c r="H79" s="115" t="s">
        <v>153</v>
      </c>
      <c r="I79" s="115"/>
      <c r="J79" s="105">
        <v>16.518000000000001</v>
      </c>
      <c r="K79" s="91"/>
      <c r="L79" s="92"/>
      <c r="M79" s="93"/>
      <c r="N79" s="102"/>
      <c r="O79" s="102"/>
      <c r="P79" s="102"/>
      <c r="Q79" s="95"/>
      <c r="R79" s="140"/>
      <c r="S79" s="140"/>
      <c r="T79" s="140"/>
      <c r="U79" s="140"/>
      <c r="V79" s="140"/>
      <c r="W79" s="140"/>
      <c r="X79" s="140"/>
      <c r="Y79" s="140"/>
      <c r="Z79" s="140"/>
    </row>
    <row r="80" spans="1:26" s="94" customFormat="1" ht="20.25" customHeight="1">
      <c r="A80" s="104"/>
      <c r="B80" s="104"/>
      <c r="C80" s="104"/>
      <c r="D80" s="104"/>
      <c r="E80" s="115"/>
      <c r="F80" s="101">
        <v>116</v>
      </c>
      <c r="G80" s="115" t="s">
        <v>324</v>
      </c>
      <c r="H80" s="115" t="s">
        <v>325</v>
      </c>
      <c r="I80" s="104"/>
      <c r="J80" s="105">
        <v>16.518000000000001</v>
      </c>
      <c r="K80" s="91"/>
      <c r="L80" s="92"/>
      <c r="M80" s="93"/>
      <c r="N80" s="102"/>
      <c r="O80" s="102"/>
      <c r="P80" s="102"/>
      <c r="Q80" s="95"/>
      <c r="R80" s="140"/>
      <c r="S80" s="140"/>
      <c r="T80" s="140"/>
      <c r="U80" s="140"/>
      <c r="V80" s="140"/>
      <c r="W80" s="140"/>
      <c r="X80" s="140"/>
      <c r="Y80" s="140"/>
      <c r="Z80" s="140"/>
    </row>
    <row r="81" spans="1:26" s="94" customFormat="1" ht="20.25" customHeight="1">
      <c r="A81" s="115"/>
      <c r="B81" s="115"/>
      <c r="C81" s="115"/>
      <c r="D81" s="115"/>
      <c r="E81" s="115"/>
      <c r="F81" s="101">
        <v>292</v>
      </c>
      <c r="G81" s="115" t="s">
        <v>671</v>
      </c>
      <c r="H81" s="115" t="s">
        <v>672</v>
      </c>
      <c r="I81" s="115"/>
      <c r="J81" s="105">
        <v>16.523</v>
      </c>
      <c r="K81" s="91"/>
      <c r="L81" s="92"/>
      <c r="M81" s="93"/>
      <c r="N81" s="102"/>
      <c r="O81" s="102"/>
      <c r="P81" s="102"/>
      <c r="Q81" s="95"/>
      <c r="R81" s="140"/>
      <c r="S81" s="140"/>
      <c r="T81" s="140"/>
      <c r="U81" s="140"/>
      <c r="V81" s="140"/>
      <c r="W81" s="140"/>
      <c r="X81" s="140"/>
      <c r="Y81" s="140"/>
      <c r="Z81" s="140"/>
    </row>
    <row r="82" spans="1:26" s="94" customFormat="1" ht="20.25" customHeight="1">
      <c r="A82" s="115"/>
      <c r="B82" s="115"/>
      <c r="C82" s="115" t="s">
        <v>119</v>
      </c>
      <c r="D82" s="115"/>
      <c r="E82" s="115"/>
      <c r="F82" s="101">
        <v>91</v>
      </c>
      <c r="G82" s="115" t="s">
        <v>307</v>
      </c>
      <c r="H82" s="115" t="s">
        <v>308</v>
      </c>
      <c r="I82" s="115"/>
      <c r="J82" s="105">
        <v>16.526</v>
      </c>
      <c r="K82" s="91"/>
      <c r="L82" s="92" t="s">
        <v>707</v>
      </c>
      <c r="M82" s="93">
        <v>672</v>
      </c>
      <c r="N82" s="102"/>
      <c r="O82" s="102"/>
      <c r="P82" s="102"/>
      <c r="Q82" s="95"/>
      <c r="R82" s="140"/>
      <c r="S82" s="140"/>
      <c r="T82" s="140"/>
      <c r="U82" s="140"/>
      <c r="V82" s="140"/>
      <c r="W82" s="140"/>
      <c r="X82" s="140"/>
      <c r="Y82" s="140"/>
      <c r="Z82" s="140"/>
    </row>
    <row r="83" spans="1:26" s="94" customFormat="1" ht="20.25" customHeight="1">
      <c r="A83" s="104"/>
      <c r="B83" s="104"/>
      <c r="C83" s="104"/>
      <c r="D83" s="104"/>
      <c r="E83" s="115"/>
      <c r="F83" s="101">
        <v>163</v>
      </c>
      <c r="G83" s="115" t="s">
        <v>426</v>
      </c>
      <c r="H83" s="115" t="s">
        <v>427</v>
      </c>
      <c r="I83" s="104"/>
      <c r="J83" s="105">
        <v>16.530999999999999</v>
      </c>
      <c r="K83" s="91"/>
      <c r="L83" s="92" t="s">
        <v>708</v>
      </c>
      <c r="M83" s="93">
        <v>560</v>
      </c>
      <c r="N83" s="102"/>
      <c r="O83" s="102"/>
      <c r="P83" s="102"/>
      <c r="Q83" s="95"/>
      <c r="R83" s="140"/>
      <c r="S83" s="140"/>
      <c r="T83" s="140"/>
      <c r="U83" s="140"/>
      <c r="V83" s="140"/>
      <c r="W83" s="140"/>
      <c r="X83" s="140"/>
      <c r="Y83" s="140"/>
      <c r="Z83" s="140"/>
    </row>
    <row r="84" spans="1:26" s="94" customFormat="1" ht="20.25" customHeight="1">
      <c r="A84" s="123"/>
      <c r="B84" s="123"/>
      <c r="C84" s="123"/>
      <c r="D84" s="123"/>
      <c r="E84" s="123" t="s">
        <v>106</v>
      </c>
      <c r="F84" s="124">
        <v>11</v>
      </c>
      <c r="G84" s="123" t="s">
        <v>181</v>
      </c>
      <c r="H84" s="123" t="s">
        <v>182</v>
      </c>
      <c r="I84" s="123"/>
      <c r="J84" s="125">
        <v>16.533999999999999</v>
      </c>
      <c r="K84" s="126"/>
      <c r="L84" s="127" t="s">
        <v>709</v>
      </c>
      <c r="M84" s="128">
        <v>476.00000000000006</v>
      </c>
      <c r="N84" s="102"/>
      <c r="O84" s="102"/>
      <c r="P84" s="102"/>
      <c r="Q84" s="95"/>
      <c r="R84" s="140"/>
      <c r="S84" s="140"/>
      <c r="T84" s="140"/>
      <c r="U84" s="140"/>
      <c r="V84" s="140"/>
      <c r="W84" s="140"/>
      <c r="X84" s="140"/>
      <c r="Y84" s="140"/>
      <c r="Z84" s="140"/>
    </row>
    <row r="85" spans="1:26" s="131" customFormat="1" ht="20.25" customHeight="1">
      <c r="A85" s="115"/>
      <c r="B85" s="115"/>
      <c r="C85" s="115"/>
      <c r="D85" s="115"/>
      <c r="E85" s="115"/>
      <c r="F85" s="101">
        <v>188</v>
      </c>
      <c r="G85" s="115" t="s">
        <v>361</v>
      </c>
      <c r="H85" s="115" t="s">
        <v>362</v>
      </c>
      <c r="I85" s="115"/>
      <c r="J85" s="105">
        <v>16.536000000000001</v>
      </c>
      <c r="K85" s="91"/>
      <c r="L85" s="92" t="s">
        <v>710</v>
      </c>
      <c r="M85" s="93">
        <v>364</v>
      </c>
      <c r="N85" s="102"/>
      <c r="O85" s="102"/>
      <c r="P85" s="102"/>
      <c r="Q85" s="95"/>
      <c r="R85" s="140"/>
      <c r="S85" s="140"/>
      <c r="T85" s="140"/>
      <c r="U85" s="140"/>
      <c r="V85" s="140"/>
      <c r="W85" s="140"/>
      <c r="X85" s="140"/>
      <c r="Y85" s="140"/>
      <c r="Z85" s="140"/>
    </row>
    <row r="86" spans="1:26" s="131" customFormat="1" ht="20.25" customHeight="1">
      <c r="A86" s="115"/>
      <c r="B86" s="115"/>
      <c r="C86" s="115"/>
      <c r="D86" s="115"/>
      <c r="E86" s="115"/>
      <c r="F86" s="101">
        <v>219</v>
      </c>
      <c r="G86" s="115" t="s">
        <v>467</v>
      </c>
      <c r="H86" s="115" t="s">
        <v>468</v>
      </c>
      <c r="I86" s="115"/>
      <c r="J86" s="105">
        <v>16.555</v>
      </c>
      <c r="K86" s="91"/>
      <c r="L86" s="92" t="s">
        <v>711</v>
      </c>
      <c r="M86" s="93">
        <v>280</v>
      </c>
      <c r="N86" s="102"/>
      <c r="O86" s="102"/>
      <c r="P86" s="102"/>
      <c r="Q86" s="95"/>
      <c r="R86" s="140"/>
      <c r="S86" s="140"/>
      <c r="T86" s="140"/>
      <c r="U86" s="140"/>
      <c r="V86" s="140"/>
      <c r="W86" s="140"/>
      <c r="X86" s="140"/>
      <c r="Y86" s="140"/>
      <c r="Z86" s="140"/>
    </row>
    <row r="87" spans="1:26" s="131" customFormat="1" ht="20.25" customHeight="1">
      <c r="A87" s="115"/>
      <c r="B87" s="115"/>
      <c r="C87" s="115" t="s">
        <v>122</v>
      </c>
      <c r="D87" s="115"/>
      <c r="E87" s="115"/>
      <c r="F87" s="101">
        <v>214</v>
      </c>
      <c r="G87" s="115" t="s">
        <v>461</v>
      </c>
      <c r="H87" s="115" t="s">
        <v>462</v>
      </c>
      <c r="I87" s="115"/>
      <c r="J87" s="105">
        <v>16.574999999999999</v>
      </c>
      <c r="K87" s="91"/>
      <c r="L87" s="92" t="s">
        <v>712</v>
      </c>
      <c r="M87" s="93">
        <v>196.00000000000003</v>
      </c>
      <c r="N87" s="102"/>
      <c r="O87" s="102"/>
      <c r="P87" s="102"/>
      <c r="Q87" s="95"/>
      <c r="R87" s="140"/>
      <c r="S87" s="140"/>
      <c r="T87" s="140"/>
      <c r="U87" s="140"/>
      <c r="V87" s="140"/>
      <c r="W87" s="140"/>
      <c r="X87" s="140"/>
      <c r="Y87" s="140"/>
      <c r="Z87" s="140"/>
    </row>
    <row r="88" spans="1:26" s="94" customFormat="1" ht="20.25" customHeight="1">
      <c r="A88" s="115"/>
      <c r="B88" s="115"/>
      <c r="C88" s="115" t="s">
        <v>119</v>
      </c>
      <c r="D88" s="115"/>
      <c r="E88" s="115"/>
      <c r="F88" s="101">
        <v>98</v>
      </c>
      <c r="G88" s="115" t="s">
        <v>237</v>
      </c>
      <c r="H88" s="115" t="s">
        <v>544</v>
      </c>
      <c r="I88" s="115"/>
      <c r="J88" s="105">
        <v>16.579000000000001</v>
      </c>
      <c r="K88" s="91"/>
      <c r="L88" s="92" t="s">
        <v>713</v>
      </c>
      <c r="M88" s="93">
        <v>140</v>
      </c>
      <c r="N88" s="102"/>
      <c r="O88" s="102"/>
      <c r="P88" s="102"/>
      <c r="Q88" s="95"/>
      <c r="R88" s="140"/>
      <c r="S88" s="140"/>
      <c r="T88" s="140"/>
      <c r="U88" s="140"/>
      <c r="V88" s="140"/>
      <c r="W88" s="140"/>
      <c r="X88" s="140"/>
      <c r="Y88" s="140"/>
      <c r="Z88" s="140"/>
    </row>
    <row r="89" spans="1:26" s="94" customFormat="1" ht="20.25" customHeight="1">
      <c r="A89" s="123"/>
      <c r="B89" s="123"/>
      <c r="C89" s="123"/>
      <c r="D89" s="123"/>
      <c r="E89" s="123" t="s">
        <v>106</v>
      </c>
      <c r="F89" s="124">
        <v>238</v>
      </c>
      <c r="G89" s="123" t="s">
        <v>498</v>
      </c>
      <c r="H89" s="123" t="s">
        <v>499</v>
      </c>
      <c r="I89" s="123"/>
      <c r="J89" s="125">
        <v>16.581</v>
      </c>
      <c r="K89" s="126"/>
      <c r="L89" s="127" t="s">
        <v>714</v>
      </c>
      <c r="M89" s="128">
        <v>112</v>
      </c>
      <c r="N89" s="102"/>
      <c r="O89" s="102"/>
      <c r="P89" s="102"/>
      <c r="Q89" s="95"/>
      <c r="R89" s="140"/>
      <c r="S89" s="140"/>
      <c r="T89" s="140"/>
      <c r="U89" s="140"/>
      <c r="V89" s="140"/>
      <c r="W89" s="140"/>
      <c r="X89" s="140"/>
      <c r="Y89" s="140"/>
      <c r="Z89" s="140"/>
    </row>
    <row r="90" spans="1:26" s="131" customFormat="1" ht="20.25" customHeight="1">
      <c r="A90" s="123"/>
      <c r="B90" s="123"/>
      <c r="C90" s="123"/>
      <c r="D90" s="123"/>
      <c r="E90" s="123" t="s">
        <v>106</v>
      </c>
      <c r="F90" s="124">
        <v>34</v>
      </c>
      <c r="G90" s="123" t="s">
        <v>167</v>
      </c>
      <c r="H90" s="123" t="s">
        <v>168</v>
      </c>
      <c r="I90" s="123"/>
      <c r="J90" s="125">
        <v>16.606999999999999</v>
      </c>
      <c r="K90" s="126"/>
      <c r="L90" s="127"/>
      <c r="M90" s="128"/>
      <c r="N90" s="102"/>
      <c r="O90" s="102"/>
      <c r="P90" s="102"/>
      <c r="Q90" s="95"/>
      <c r="R90" s="140"/>
      <c r="S90" s="140"/>
      <c r="T90" s="140"/>
      <c r="U90" s="140"/>
      <c r="V90" s="140"/>
      <c r="W90" s="140"/>
      <c r="X90" s="140"/>
      <c r="Y90" s="140"/>
      <c r="Z90" s="140"/>
    </row>
    <row r="91" spans="1:26" s="94" customFormat="1" ht="20.25" customHeight="1">
      <c r="A91" s="115" t="s">
        <v>106</v>
      </c>
      <c r="B91" s="115"/>
      <c r="C91" s="115"/>
      <c r="D91" s="115"/>
      <c r="E91" s="115"/>
      <c r="F91" s="101">
        <v>5</v>
      </c>
      <c r="G91" s="115" t="s">
        <v>253</v>
      </c>
      <c r="H91" s="115" t="s">
        <v>254</v>
      </c>
      <c r="I91" s="115"/>
      <c r="J91" s="105">
        <v>16.608000000000001</v>
      </c>
      <c r="K91" s="91"/>
      <c r="L91" s="92"/>
      <c r="M91" s="93"/>
      <c r="N91" s="102"/>
      <c r="O91" s="102"/>
      <c r="P91" s="102"/>
      <c r="Q91" s="95"/>
      <c r="R91" s="140"/>
      <c r="S91" s="140"/>
      <c r="T91" s="140"/>
      <c r="U91" s="140"/>
      <c r="V91" s="140"/>
      <c r="W91" s="140"/>
      <c r="X91" s="140"/>
      <c r="Y91" s="140"/>
      <c r="Z91" s="140"/>
    </row>
    <row r="92" spans="1:26" s="94" customFormat="1" ht="20.25" customHeight="1">
      <c r="A92" s="115"/>
      <c r="B92" s="115"/>
      <c r="C92" s="115"/>
      <c r="D92" s="115"/>
      <c r="E92" s="115"/>
      <c r="F92" s="101">
        <v>228</v>
      </c>
      <c r="G92" s="115" t="s">
        <v>481</v>
      </c>
      <c r="H92" s="115" t="s">
        <v>482</v>
      </c>
      <c r="I92" s="115"/>
      <c r="J92" s="105">
        <v>16.608000000000001</v>
      </c>
      <c r="K92" s="91"/>
      <c r="L92" s="92"/>
      <c r="M92" s="93"/>
      <c r="N92" s="102"/>
      <c r="O92" s="102"/>
      <c r="P92" s="102"/>
      <c r="Q92" s="95"/>
      <c r="R92" s="140"/>
      <c r="S92" s="140"/>
      <c r="T92" s="140"/>
      <c r="U92" s="140"/>
      <c r="V92" s="140"/>
      <c r="W92" s="140"/>
      <c r="X92" s="140"/>
      <c r="Y92" s="140"/>
      <c r="Z92" s="140"/>
    </row>
    <row r="93" spans="1:26" s="94" customFormat="1" ht="20.25" customHeight="1">
      <c r="A93" s="123"/>
      <c r="B93" s="123"/>
      <c r="C93" s="123" t="s">
        <v>122</v>
      </c>
      <c r="D93" s="123" t="s">
        <v>106</v>
      </c>
      <c r="E93" s="123" t="s">
        <v>106</v>
      </c>
      <c r="F93" s="124">
        <v>223</v>
      </c>
      <c r="G93" s="123" t="s">
        <v>473</v>
      </c>
      <c r="H93" s="123" t="s">
        <v>474</v>
      </c>
      <c r="I93" s="123"/>
      <c r="J93" s="125">
        <v>16.631</v>
      </c>
      <c r="K93" s="126"/>
      <c r="L93" s="127"/>
      <c r="M93" s="128"/>
      <c r="N93" s="102"/>
      <c r="O93" s="102"/>
      <c r="P93" s="102"/>
      <c r="Q93" s="95"/>
      <c r="R93" s="140"/>
      <c r="S93" s="140"/>
      <c r="T93" s="140"/>
      <c r="U93" s="140"/>
      <c r="V93" s="140"/>
      <c r="W93" s="140"/>
      <c r="X93" s="140"/>
      <c r="Y93" s="140"/>
      <c r="Z93" s="140"/>
    </row>
    <row r="94" spans="1:26" s="94" customFormat="1" ht="20.25" customHeight="1">
      <c r="A94" s="123"/>
      <c r="B94" s="123"/>
      <c r="C94" s="123"/>
      <c r="D94" s="123"/>
      <c r="E94" s="123" t="s">
        <v>106</v>
      </c>
      <c r="F94" s="124">
        <v>205</v>
      </c>
      <c r="G94" s="123" t="s">
        <v>398</v>
      </c>
      <c r="H94" s="123" t="s">
        <v>401</v>
      </c>
      <c r="I94" s="123"/>
      <c r="J94" s="125">
        <v>16.632000000000001</v>
      </c>
      <c r="K94" s="126"/>
      <c r="L94" s="127"/>
      <c r="M94" s="128"/>
      <c r="N94" s="102"/>
      <c r="O94" s="102"/>
      <c r="P94" s="102"/>
      <c r="Q94" s="95"/>
      <c r="R94" s="140"/>
      <c r="S94" s="140"/>
      <c r="T94" s="140"/>
      <c r="U94" s="140"/>
      <c r="V94" s="140"/>
      <c r="W94" s="140"/>
      <c r="X94" s="140"/>
      <c r="Y94" s="140"/>
      <c r="Z94" s="140"/>
    </row>
    <row r="95" spans="1:26" s="94" customFormat="1" ht="20.25" customHeight="1">
      <c r="A95" s="123"/>
      <c r="B95" s="123"/>
      <c r="C95" s="123"/>
      <c r="D95" s="123"/>
      <c r="E95" s="123" t="s">
        <v>106</v>
      </c>
      <c r="F95" s="124">
        <v>215</v>
      </c>
      <c r="G95" s="123" t="s">
        <v>353</v>
      </c>
      <c r="H95" s="123" t="s">
        <v>357</v>
      </c>
      <c r="I95" s="123"/>
      <c r="J95" s="125">
        <v>16.655000000000001</v>
      </c>
      <c r="K95" s="126"/>
      <c r="L95" s="127"/>
      <c r="M95" s="128"/>
      <c r="N95" s="102"/>
      <c r="O95" s="102"/>
      <c r="P95" s="102"/>
      <c r="Q95" s="95"/>
      <c r="R95" s="140"/>
      <c r="S95" s="140"/>
      <c r="T95" s="140"/>
      <c r="U95" s="140"/>
      <c r="V95" s="140"/>
      <c r="W95" s="140"/>
      <c r="X95" s="140"/>
      <c r="Y95" s="140"/>
      <c r="Z95" s="140"/>
    </row>
    <row r="96" spans="1:26" s="131" customFormat="1" ht="20.25" customHeight="1">
      <c r="A96" s="115"/>
      <c r="B96" s="115"/>
      <c r="C96" s="115"/>
      <c r="D96" s="115"/>
      <c r="E96" s="115"/>
      <c r="F96" s="101">
        <v>138</v>
      </c>
      <c r="G96" s="115" t="s">
        <v>391</v>
      </c>
      <c r="H96" s="115" t="s">
        <v>392</v>
      </c>
      <c r="I96" s="115"/>
      <c r="J96" s="105">
        <v>16.66</v>
      </c>
      <c r="K96" s="91"/>
      <c r="L96" s="92"/>
      <c r="M96" s="93"/>
      <c r="N96" s="102"/>
      <c r="O96" s="102"/>
      <c r="P96" s="102"/>
      <c r="Q96" s="95"/>
      <c r="R96" s="140"/>
      <c r="S96" s="140"/>
      <c r="T96" s="140"/>
      <c r="U96" s="140"/>
      <c r="V96" s="140"/>
      <c r="W96" s="140"/>
      <c r="X96" s="140"/>
      <c r="Y96" s="140"/>
      <c r="Z96" s="140"/>
    </row>
    <row r="97" spans="1:26" s="94" customFormat="1" ht="20.25" customHeight="1">
      <c r="A97" s="115"/>
      <c r="B97" s="115"/>
      <c r="C97" s="115"/>
      <c r="D97" s="115"/>
      <c r="E97" s="115" t="s">
        <v>106</v>
      </c>
      <c r="F97" s="101">
        <v>45</v>
      </c>
      <c r="G97" s="115" t="s">
        <v>148</v>
      </c>
      <c r="H97" s="115" t="s">
        <v>150</v>
      </c>
      <c r="I97" s="115"/>
      <c r="J97" s="105">
        <v>16.670000000000002</v>
      </c>
      <c r="K97" s="91"/>
      <c r="L97" s="92"/>
      <c r="M97" s="93"/>
      <c r="N97" s="102"/>
      <c r="O97" s="102"/>
      <c r="P97" s="102"/>
      <c r="Q97" s="95"/>
      <c r="R97" s="140"/>
      <c r="S97" s="140"/>
      <c r="T97" s="140"/>
      <c r="U97" s="140"/>
      <c r="V97" s="140"/>
      <c r="W97" s="140"/>
      <c r="X97" s="140"/>
      <c r="Y97" s="140"/>
      <c r="Z97" s="140"/>
    </row>
    <row r="98" spans="1:26" s="94" customFormat="1" ht="20.25" customHeight="1">
      <c r="A98" s="115" t="s">
        <v>106</v>
      </c>
      <c r="B98" s="115"/>
      <c r="C98" s="115"/>
      <c r="D98" s="115"/>
      <c r="E98" s="115"/>
      <c r="F98" s="101">
        <v>55</v>
      </c>
      <c r="G98" s="115" t="s">
        <v>247</v>
      </c>
      <c r="H98" s="115" t="s">
        <v>249</v>
      </c>
      <c r="I98" s="115"/>
      <c r="J98" s="105">
        <v>16.677</v>
      </c>
      <c r="K98" s="91"/>
      <c r="L98" s="92"/>
      <c r="M98" s="93"/>
      <c r="N98" s="102"/>
      <c r="O98" s="102"/>
      <c r="P98" s="102"/>
      <c r="Q98" s="95"/>
      <c r="R98" s="140"/>
      <c r="S98" s="140"/>
      <c r="T98" s="140"/>
      <c r="U98" s="140"/>
      <c r="V98" s="140"/>
      <c r="W98" s="140"/>
      <c r="X98" s="140"/>
      <c r="Y98" s="140"/>
      <c r="Z98" s="140"/>
    </row>
    <row r="99" spans="1:26" s="131" customFormat="1" ht="20.25" customHeight="1">
      <c r="A99" s="115" t="s">
        <v>106</v>
      </c>
      <c r="B99" s="115"/>
      <c r="C99" s="115"/>
      <c r="D99" s="115"/>
      <c r="E99" s="115"/>
      <c r="F99" s="101">
        <v>169</v>
      </c>
      <c r="G99" s="115" t="s">
        <v>437</v>
      </c>
      <c r="H99" s="115" t="s">
        <v>438</v>
      </c>
      <c r="I99" s="115"/>
      <c r="J99" s="105">
        <v>16.681000000000001</v>
      </c>
      <c r="K99" s="91"/>
      <c r="L99" s="92"/>
      <c r="M99" s="93"/>
      <c r="N99" s="102"/>
      <c r="O99" s="102"/>
      <c r="P99" s="102"/>
      <c r="Q99" s="95"/>
      <c r="R99" s="140"/>
      <c r="S99" s="140"/>
      <c r="T99" s="140"/>
      <c r="U99" s="140"/>
      <c r="V99" s="140"/>
      <c r="W99" s="140"/>
      <c r="X99" s="140"/>
      <c r="Y99" s="140"/>
      <c r="Z99" s="140"/>
    </row>
    <row r="100" spans="1:26" s="131" customFormat="1" ht="20.25" customHeight="1">
      <c r="A100" s="123"/>
      <c r="B100" s="123"/>
      <c r="C100" s="123" t="s">
        <v>119</v>
      </c>
      <c r="D100" s="123"/>
      <c r="E100" s="123" t="s">
        <v>106</v>
      </c>
      <c r="F100" s="124">
        <v>286</v>
      </c>
      <c r="G100" s="123" t="s">
        <v>647</v>
      </c>
      <c r="H100" s="123" t="s">
        <v>648</v>
      </c>
      <c r="I100" s="123"/>
      <c r="J100" s="125">
        <v>16.689</v>
      </c>
      <c r="K100" s="126"/>
      <c r="L100" s="127"/>
      <c r="M100" s="128"/>
      <c r="N100" s="129"/>
      <c r="O100" s="129"/>
      <c r="P100" s="129"/>
      <c r="Q100" s="130"/>
    </row>
    <row r="101" spans="1:26" s="94" customFormat="1" ht="20.25" customHeight="1">
      <c r="A101" s="115"/>
      <c r="B101" s="115"/>
      <c r="C101" s="115"/>
      <c r="D101" s="115"/>
      <c r="E101" s="115"/>
      <c r="F101" s="101">
        <v>48</v>
      </c>
      <c r="G101" s="115" t="s">
        <v>172</v>
      </c>
      <c r="H101" s="115" t="s">
        <v>173</v>
      </c>
      <c r="I101" s="115"/>
      <c r="J101" s="105">
        <v>16.710999999999999</v>
      </c>
      <c r="K101" s="91"/>
      <c r="L101" s="92"/>
      <c r="M101" s="93"/>
      <c r="N101" s="102"/>
      <c r="O101" s="102"/>
      <c r="P101" s="102"/>
      <c r="Q101" s="95"/>
      <c r="R101" s="140"/>
      <c r="S101" s="140"/>
      <c r="T101" s="140"/>
      <c r="U101" s="140"/>
      <c r="V101" s="140"/>
      <c r="W101" s="140"/>
      <c r="X101" s="140"/>
      <c r="Y101" s="140"/>
      <c r="Z101" s="140"/>
    </row>
    <row r="102" spans="1:26" s="94" customFormat="1" ht="20.25" customHeight="1">
      <c r="A102" s="123"/>
      <c r="B102" s="123"/>
      <c r="C102" s="123"/>
      <c r="D102" s="123"/>
      <c r="E102" s="123" t="s">
        <v>106</v>
      </c>
      <c r="F102" s="124">
        <v>207</v>
      </c>
      <c r="G102" s="123" t="s">
        <v>288</v>
      </c>
      <c r="H102" s="123" t="s">
        <v>289</v>
      </c>
      <c r="I102" s="123"/>
      <c r="J102" s="125">
        <v>16.718</v>
      </c>
      <c r="K102" s="126"/>
      <c r="L102" s="127"/>
      <c r="M102" s="128"/>
      <c r="N102" s="102"/>
      <c r="O102" s="102"/>
      <c r="P102" s="102"/>
      <c r="Q102" s="95"/>
      <c r="R102" s="140"/>
      <c r="S102" s="140"/>
      <c r="T102" s="140"/>
      <c r="U102" s="140"/>
      <c r="V102" s="140"/>
      <c r="W102" s="140"/>
      <c r="X102" s="140"/>
      <c r="Y102" s="140"/>
      <c r="Z102" s="140"/>
    </row>
    <row r="103" spans="1:26" s="131" customFormat="1" ht="20.25" customHeight="1">
      <c r="A103" s="115"/>
      <c r="B103" s="115"/>
      <c r="C103" s="115"/>
      <c r="D103" s="115"/>
      <c r="E103" s="115"/>
      <c r="F103" s="101">
        <v>256</v>
      </c>
      <c r="G103" s="115" t="s">
        <v>541</v>
      </c>
      <c r="H103" s="115"/>
      <c r="I103" s="115"/>
      <c r="J103" s="105">
        <v>16.722000000000001</v>
      </c>
      <c r="K103" s="91"/>
      <c r="L103" s="92"/>
      <c r="M103" s="93"/>
      <c r="N103" s="102"/>
      <c r="O103" s="102"/>
      <c r="P103" s="102"/>
      <c r="Q103" s="95"/>
      <c r="R103" s="140"/>
      <c r="S103" s="140"/>
      <c r="T103" s="140"/>
      <c r="U103" s="140"/>
      <c r="V103" s="140"/>
      <c r="W103" s="140"/>
      <c r="X103" s="140"/>
      <c r="Y103" s="140"/>
      <c r="Z103" s="140"/>
    </row>
    <row r="104" spans="1:26" s="94" customFormat="1" ht="20.25" customHeight="1">
      <c r="A104" s="104"/>
      <c r="B104" s="104"/>
      <c r="C104" s="104"/>
      <c r="D104" s="104"/>
      <c r="E104" s="115"/>
      <c r="F104" s="101">
        <v>255</v>
      </c>
      <c r="G104" s="115" t="s">
        <v>537</v>
      </c>
      <c r="H104" s="115" t="s">
        <v>538</v>
      </c>
      <c r="I104" s="104"/>
      <c r="J104" s="105">
        <v>16.725000000000001</v>
      </c>
      <c r="K104" s="91"/>
      <c r="L104" s="92"/>
      <c r="M104" s="93"/>
      <c r="N104" s="102"/>
      <c r="O104" s="102"/>
      <c r="P104" s="102"/>
      <c r="Q104" s="95"/>
      <c r="R104" s="140"/>
      <c r="S104" s="140"/>
      <c r="T104" s="140"/>
      <c r="U104" s="140"/>
      <c r="V104" s="140"/>
      <c r="W104" s="140"/>
      <c r="X104" s="140"/>
      <c r="Y104" s="140"/>
      <c r="Z104" s="140"/>
    </row>
    <row r="105" spans="1:26" s="94" customFormat="1" ht="20.25" customHeight="1">
      <c r="A105" s="123"/>
      <c r="B105" s="123"/>
      <c r="C105" s="123"/>
      <c r="D105" s="123"/>
      <c r="E105" s="123" t="s">
        <v>106</v>
      </c>
      <c r="F105" s="124">
        <v>159</v>
      </c>
      <c r="G105" s="142" t="s">
        <v>365</v>
      </c>
      <c r="H105" s="142" t="s">
        <v>367</v>
      </c>
      <c r="I105" s="123"/>
      <c r="J105" s="125">
        <v>16.733000000000001</v>
      </c>
      <c r="K105" s="126"/>
      <c r="L105" s="127"/>
      <c r="M105" s="128"/>
      <c r="N105" s="102"/>
      <c r="O105" s="102"/>
      <c r="P105" s="102"/>
      <c r="Q105" s="95"/>
      <c r="R105" s="140"/>
      <c r="S105" s="140"/>
      <c r="T105" s="140"/>
      <c r="U105" s="140"/>
      <c r="V105" s="140"/>
      <c r="W105" s="140"/>
      <c r="X105" s="140"/>
      <c r="Y105" s="140"/>
      <c r="Z105" s="140"/>
    </row>
    <row r="106" spans="1:26" s="94" customFormat="1" ht="20.25" customHeight="1">
      <c r="A106" s="123"/>
      <c r="B106" s="123"/>
      <c r="C106" s="123" t="s">
        <v>119</v>
      </c>
      <c r="D106" s="123"/>
      <c r="E106" s="123" t="s">
        <v>106</v>
      </c>
      <c r="F106" s="124">
        <v>52</v>
      </c>
      <c r="G106" s="123" t="s">
        <v>229</v>
      </c>
      <c r="H106" s="123" t="s">
        <v>231</v>
      </c>
      <c r="I106" s="123"/>
      <c r="J106" s="125">
        <v>16.736999999999998</v>
      </c>
      <c r="K106" s="126"/>
      <c r="L106" s="127"/>
      <c r="M106" s="128"/>
      <c r="N106" s="102"/>
      <c r="O106" s="102"/>
      <c r="P106" s="102"/>
      <c r="Q106" s="95"/>
      <c r="R106" s="140"/>
      <c r="S106" s="140"/>
      <c r="T106" s="140"/>
      <c r="U106" s="140"/>
      <c r="V106" s="140"/>
      <c r="W106" s="140"/>
      <c r="X106" s="140"/>
      <c r="Y106" s="140"/>
      <c r="Z106" s="140"/>
    </row>
    <row r="107" spans="1:26" s="94" customFormat="1" ht="20.25" customHeight="1">
      <c r="A107" s="123"/>
      <c r="B107" s="123"/>
      <c r="C107" s="123"/>
      <c r="D107" s="123"/>
      <c r="E107" s="123" t="s">
        <v>106</v>
      </c>
      <c r="F107" s="124">
        <v>161</v>
      </c>
      <c r="G107" s="123" t="s">
        <v>423</v>
      </c>
      <c r="H107" s="123" t="s">
        <v>424</v>
      </c>
      <c r="I107" s="123"/>
      <c r="J107" s="125">
        <v>16.739000000000001</v>
      </c>
      <c r="K107" s="126"/>
      <c r="L107" s="127"/>
      <c r="M107" s="128"/>
      <c r="N107" s="102"/>
      <c r="O107" s="102"/>
      <c r="P107" s="102"/>
      <c r="Q107" s="95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s="131" customFormat="1" ht="20.25" customHeight="1">
      <c r="A108" s="115"/>
      <c r="B108" s="115"/>
      <c r="C108" s="115"/>
      <c r="D108" s="115"/>
      <c r="E108" s="115" t="s">
        <v>106</v>
      </c>
      <c r="F108" s="101">
        <v>196</v>
      </c>
      <c r="G108" s="115" t="s">
        <v>420</v>
      </c>
      <c r="H108" s="115" t="s">
        <v>422</v>
      </c>
      <c r="I108" s="115"/>
      <c r="J108" s="105">
        <v>16.739000000000001</v>
      </c>
      <c r="K108" s="91"/>
      <c r="L108" s="92"/>
      <c r="M108" s="93"/>
      <c r="N108" s="102"/>
      <c r="O108" s="102"/>
      <c r="P108" s="102"/>
      <c r="Q108" s="95"/>
      <c r="R108" s="140"/>
      <c r="S108" s="140"/>
      <c r="T108" s="140"/>
      <c r="U108" s="140"/>
      <c r="V108" s="140"/>
      <c r="W108" s="140"/>
      <c r="X108" s="140"/>
      <c r="Y108" s="140"/>
      <c r="Z108" s="140"/>
    </row>
    <row r="109" spans="1:26" s="94" customFormat="1" ht="20.25" customHeight="1">
      <c r="A109" s="123"/>
      <c r="B109" s="123"/>
      <c r="C109" s="123"/>
      <c r="D109" s="123"/>
      <c r="E109" s="123" t="s">
        <v>106</v>
      </c>
      <c r="F109" s="124">
        <v>105</v>
      </c>
      <c r="G109" s="123" t="s">
        <v>274</v>
      </c>
      <c r="H109" s="123" t="s">
        <v>276</v>
      </c>
      <c r="I109" s="123"/>
      <c r="J109" s="125">
        <v>16.742000000000001</v>
      </c>
      <c r="K109" s="126"/>
      <c r="L109" s="127"/>
      <c r="M109" s="135"/>
      <c r="N109" s="102"/>
      <c r="O109" s="102"/>
      <c r="P109" s="102"/>
      <c r="Q109" s="95"/>
      <c r="R109" s="140"/>
      <c r="S109" s="140"/>
      <c r="T109" s="140"/>
      <c r="U109" s="140"/>
      <c r="V109" s="140"/>
      <c r="W109" s="140"/>
      <c r="X109" s="140"/>
      <c r="Y109" s="140"/>
      <c r="Z109" s="140"/>
    </row>
    <row r="110" spans="1:26" s="94" customFormat="1" ht="20.25" customHeight="1">
      <c r="A110" s="115" t="s">
        <v>106</v>
      </c>
      <c r="B110" s="115"/>
      <c r="C110" s="115" t="s">
        <v>119</v>
      </c>
      <c r="D110" s="115"/>
      <c r="E110" s="115"/>
      <c r="F110" s="101">
        <v>39</v>
      </c>
      <c r="G110" s="115" t="s">
        <v>178</v>
      </c>
      <c r="H110" s="115" t="s">
        <v>179</v>
      </c>
      <c r="I110" s="115"/>
      <c r="J110" s="105">
        <v>16.742999999999999</v>
      </c>
      <c r="K110" s="91"/>
      <c r="L110" s="92"/>
      <c r="M110" s="93"/>
      <c r="N110" s="102"/>
      <c r="O110" s="102"/>
      <c r="P110" s="102"/>
      <c r="Q110" s="95"/>
      <c r="R110" s="140"/>
      <c r="S110" s="140"/>
      <c r="T110" s="140"/>
      <c r="U110" s="140"/>
      <c r="V110" s="140"/>
      <c r="W110" s="140"/>
      <c r="X110" s="140"/>
      <c r="Y110" s="140"/>
      <c r="Z110" s="140"/>
    </row>
    <row r="111" spans="1:26" s="94" customFormat="1" ht="20.25" customHeight="1">
      <c r="A111" s="115"/>
      <c r="B111" s="115"/>
      <c r="C111" s="115"/>
      <c r="D111" s="115"/>
      <c r="E111" s="115" t="s">
        <v>106</v>
      </c>
      <c r="F111" s="101">
        <v>160</v>
      </c>
      <c r="G111" s="115" t="s">
        <v>420</v>
      </c>
      <c r="H111" s="115" t="s">
        <v>421</v>
      </c>
      <c r="I111" s="115"/>
      <c r="J111" s="105">
        <v>16.745999999999999</v>
      </c>
      <c r="K111" s="91"/>
      <c r="L111" s="92"/>
      <c r="M111" s="93"/>
      <c r="N111" s="102"/>
      <c r="O111" s="102"/>
      <c r="P111" s="102"/>
      <c r="Q111" s="95"/>
      <c r="R111" s="140"/>
      <c r="S111" s="140"/>
      <c r="T111" s="140"/>
      <c r="U111" s="140"/>
      <c r="V111" s="140"/>
      <c r="W111" s="140"/>
      <c r="X111" s="140"/>
      <c r="Y111" s="140"/>
      <c r="Z111" s="140"/>
    </row>
    <row r="112" spans="1:26" s="131" customFormat="1" ht="20.25" customHeight="1">
      <c r="A112" s="123"/>
      <c r="B112" s="123"/>
      <c r="C112" s="123" t="s">
        <v>122</v>
      </c>
      <c r="D112" s="123"/>
      <c r="E112" s="123" t="s">
        <v>106</v>
      </c>
      <c r="F112" s="124">
        <v>175</v>
      </c>
      <c r="G112" s="123" t="s">
        <v>440</v>
      </c>
      <c r="H112" s="123" t="s">
        <v>441</v>
      </c>
      <c r="I112" s="123"/>
      <c r="J112" s="125">
        <v>16.754999999999999</v>
      </c>
      <c r="K112" s="126"/>
      <c r="L112" s="127"/>
      <c r="M112" s="128"/>
      <c r="N112" s="129"/>
      <c r="O112" s="129"/>
      <c r="P112" s="129"/>
      <c r="Q112" s="130"/>
    </row>
    <row r="113" spans="1:26" s="131" customFormat="1" ht="20.25" customHeight="1">
      <c r="A113" s="115"/>
      <c r="B113" s="115"/>
      <c r="C113" s="115" t="s">
        <v>122</v>
      </c>
      <c r="D113" s="115"/>
      <c r="E113" s="115"/>
      <c r="F113" s="101">
        <v>103</v>
      </c>
      <c r="G113" s="115" t="s">
        <v>322</v>
      </c>
      <c r="H113" s="115" t="s">
        <v>323</v>
      </c>
      <c r="I113" s="115"/>
      <c r="J113" s="105">
        <v>16.760999999999999</v>
      </c>
      <c r="K113" s="91"/>
      <c r="L113" s="92"/>
      <c r="M113" s="93"/>
      <c r="N113" s="102"/>
      <c r="O113" s="102"/>
      <c r="P113" s="102"/>
      <c r="Q113" s="95"/>
      <c r="R113" s="140"/>
      <c r="S113" s="140"/>
      <c r="T113" s="140"/>
      <c r="U113" s="140"/>
      <c r="V113" s="140"/>
      <c r="W113" s="140"/>
      <c r="X113" s="140"/>
      <c r="Y113" s="140"/>
      <c r="Z113" s="140"/>
    </row>
    <row r="114" spans="1:26" s="131" customFormat="1" ht="20.25" customHeight="1">
      <c r="A114" s="115"/>
      <c r="B114" s="115"/>
      <c r="C114" s="115" t="s">
        <v>119</v>
      </c>
      <c r="D114" s="115"/>
      <c r="E114" s="115"/>
      <c r="F114" s="101">
        <v>28</v>
      </c>
      <c r="G114" s="113" t="s">
        <v>159</v>
      </c>
      <c r="H114" s="115" t="s">
        <v>160</v>
      </c>
      <c r="I114" s="115"/>
      <c r="J114" s="105">
        <v>16.760999999999999</v>
      </c>
      <c r="K114" s="91"/>
      <c r="L114" s="92"/>
      <c r="M114" s="93"/>
      <c r="N114" s="102"/>
      <c r="O114" s="102"/>
      <c r="P114" s="102"/>
      <c r="Q114" s="95"/>
      <c r="R114" s="140"/>
      <c r="S114" s="140"/>
      <c r="T114" s="140"/>
      <c r="U114" s="140"/>
      <c r="V114" s="140"/>
      <c r="W114" s="140"/>
      <c r="X114" s="140"/>
      <c r="Y114" s="140"/>
      <c r="Z114" s="140"/>
    </row>
    <row r="115" spans="1:26" s="94" customFormat="1" ht="20.25" customHeight="1">
      <c r="A115" s="115"/>
      <c r="B115" s="115"/>
      <c r="C115" s="115"/>
      <c r="D115" s="115"/>
      <c r="E115" s="115"/>
      <c r="F115" s="101">
        <v>154</v>
      </c>
      <c r="G115" s="115" t="s">
        <v>408</v>
      </c>
      <c r="H115" s="115" t="s">
        <v>409</v>
      </c>
      <c r="I115" s="115"/>
      <c r="J115" s="105">
        <v>16.766999999999999</v>
      </c>
      <c r="K115" s="91"/>
      <c r="L115" s="92"/>
      <c r="M115" s="93"/>
      <c r="N115" s="102"/>
      <c r="O115" s="102"/>
      <c r="P115" s="102"/>
      <c r="Q115" s="95"/>
      <c r="R115" s="140"/>
      <c r="S115" s="140"/>
      <c r="T115" s="140"/>
      <c r="U115" s="140"/>
      <c r="V115" s="140"/>
      <c r="W115" s="140"/>
      <c r="X115" s="140"/>
      <c r="Y115" s="140"/>
      <c r="Z115" s="140"/>
    </row>
    <row r="116" spans="1:26" s="131" customFormat="1" ht="20.25" customHeight="1">
      <c r="A116" s="115"/>
      <c r="B116" s="115"/>
      <c r="C116" s="115" t="s">
        <v>121</v>
      </c>
      <c r="D116" s="115"/>
      <c r="E116" s="115"/>
      <c r="F116" s="101">
        <v>31</v>
      </c>
      <c r="G116" s="115" t="s">
        <v>162</v>
      </c>
      <c r="H116" s="115" t="s">
        <v>163</v>
      </c>
      <c r="I116" s="115"/>
      <c r="J116" s="105">
        <v>16.774999999999999</v>
      </c>
      <c r="K116" s="91"/>
      <c r="L116" s="92"/>
      <c r="M116" s="93"/>
      <c r="N116" s="102"/>
      <c r="O116" s="102"/>
      <c r="P116" s="102"/>
      <c r="Q116" s="95"/>
      <c r="R116" s="140"/>
      <c r="S116" s="140"/>
      <c r="T116" s="140"/>
      <c r="U116" s="140"/>
      <c r="V116" s="140"/>
      <c r="W116" s="140"/>
      <c r="X116" s="140"/>
      <c r="Y116" s="140"/>
      <c r="Z116" s="140"/>
    </row>
    <row r="117" spans="1:26" s="131" customFormat="1" ht="20.25" customHeight="1">
      <c r="A117" s="115"/>
      <c r="B117" s="115"/>
      <c r="C117" s="115"/>
      <c r="D117" s="115"/>
      <c r="E117" s="115" t="s">
        <v>106</v>
      </c>
      <c r="F117" s="101">
        <v>47</v>
      </c>
      <c r="G117" s="115" t="s">
        <v>139</v>
      </c>
      <c r="H117" s="115" t="s">
        <v>141</v>
      </c>
      <c r="I117" s="115"/>
      <c r="J117" s="105">
        <v>16.783999999999999</v>
      </c>
      <c r="K117" s="110"/>
      <c r="L117" s="91"/>
      <c r="M117" s="109"/>
      <c r="N117" s="102"/>
      <c r="O117" s="102"/>
      <c r="P117" s="102"/>
      <c r="Q117" s="95"/>
      <c r="R117" s="140"/>
      <c r="S117" s="140"/>
      <c r="T117" s="140"/>
      <c r="U117" s="140"/>
      <c r="V117" s="140"/>
      <c r="W117" s="140"/>
      <c r="X117" s="140"/>
      <c r="Y117" s="140"/>
      <c r="Z117" s="140"/>
    </row>
    <row r="118" spans="1:26" s="94" customFormat="1" ht="20.25" customHeight="1">
      <c r="A118" s="104"/>
      <c r="B118" s="104"/>
      <c r="C118" s="104" t="s">
        <v>122</v>
      </c>
      <c r="D118" s="104"/>
      <c r="E118" s="115" t="s">
        <v>106</v>
      </c>
      <c r="F118" s="101">
        <v>212</v>
      </c>
      <c r="G118" s="104" t="s">
        <v>440</v>
      </c>
      <c r="H118" s="115" t="s">
        <v>442</v>
      </c>
      <c r="I118" s="104"/>
      <c r="J118" s="105">
        <v>16.79</v>
      </c>
      <c r="K118" s="91"/>
      <c r="L118" s="92"/>
      <c r="M118" s="93"/>
      <c r="N118" s="102"/>
      <c r="O118" s="102"/>
      <c r="P118" s="102"/>
      <c r="Q118" s="95"/>
      <c r="R118" s="140"/>
      <c r="S118" s="140"/>
      <c r="T118" s="140"/>
      <c r="U118" s="140"/>
      <c r="V118" s="140"/>
      <c r="W118" s="140"/>
      <c r="X118" s="140"/>
      <c r="Y118" s="140"/>
      <c r="Z118" s="140"/>
    </row>
    <row r="119" spans="1:26" s="94" customFormat="1" ht="20.25" customHeight="1">
      <c r="A119" s="115"/>
      <c r="B119" s="115"/>
      <c r="C119" s="115"/>
      <c r="D119" s="115"/>
      <c r="E119" s="115"/>
      <c r="F119" s="101">
        <v>22</v>
      </c>
      <c r="G119" s="115" t="s">
        <v>251</v>
      </c>
      <c r="H119" s="115" t="s">
        <v>252</v>
      </c>
      <c r="I119" s="115"/>
      <c r="J119" s="105">
        <v>16.79</v>
      </c>
      <c r="K119" s="91"/>
      <c r="L119" s="92"/>
      <c r="M119" s="93"/>
      <c r="N119" s="102"/>
      <c r="O119" s="102"/>
      <c r="P119" s="102"/>
      <c r="Q119" s="95"/>
      <c r="R119" s="140"/>
      <c r="S119" s="140"/>
      <c r="T119" s="140"/>
      <c r="U119" s="140"/>
      <c r="V119" s="140"/>
      <c r="W119" s="140"/>
      <c r="X119" s="140"/>
      <c r="Y119" s="140"/>
      <c r="Z119" s="140"/>
    </row>
    <row r="120" spans="1:26" s="94" customFormat="1" ht="20.25" customHeight="1">
      <c r="A120" s="104"/>
      <c r="B120" s="104" t="s">
        <v>106</v>
      </c>
      <c r="C120" s="104"/>
      <c r="D120" s="104"/>
      <c r="E120" s="115"/>
      <c r="F120" s="101">
        <v>291</v>
      </c>
      <c r="G120" s="104" t="s">
        <v>655</v>
      </c>
      <c r="H120" s="115" t="s">
        <v>656</v>
      </c>
      <c r="I120" s="104"/>
      <c r="J120" s="105">
        <v>16.792999999999999</v>
      </c>
      <c r="K120" s="91"/>
      <c r="L120" s="92"/>
      <c r="M120" s="93"/>
      <c r="N120" s="102"/>
      <c r="O120" s="102"/>
      <c r="P120" s="102"/>
      <c r="Q120" s="95"/>
      <c r="R120" s="140"/>
      <c r="S120" s="140"/>
      <c r="T120" s="140"/>
      <c r="U120" s="140"/>
      <c r="V120" s="140"/>
      <c r="W120" s="140"/>
      <c r="X120" s="140"/>
      <c r="Y120" s="140"/>
      <c r="Z120" s="140"/>
    </row>
    <row r="121" spans="1:26" s="131" customFormat="1" ht="20.25" customHeight="1">
      <c r="A121" s="123"/>
      <c r="B121" s="123"/>
      <c r="C121" s="123"/>
      <c r="D121" s="123"/>
      <c r="E121" s="123" t="s">
        <v>106</v>
      </c>
      <c r="F121" s="124">
        <v>100</v>
      </c>
      <c r="G121" s="123" t="s">
        <v>316</v>
      </c>
      <c r="H121" s="123" t="s">
        <v>317</v>
      </c>
      <c r="I121" s="123"/>
      <c r="J121" s="125">
        <v>16.797000000000001</v>
      </c>
      <c r="K121" s="126"/>
      <c r="L121" s="127"/>
      <c r="M121" s="128"/>
      <c r="N121" s="102"/>
      <c r="O121" s="102"/>
      <c r="P121" s="102"/>
      <c r="Q121" s="95"/>
      <c r="R121" s="140"/>
      <c r="S121" s="140"/>
      <c r="T121" s="140"/>
      <c r="U121" s="140"/>
      <c r="V121" s="140"/>
      <c r="W121" s="140"/>
      <c r="X121" s="140"/>
      <c r="Y121" s="140"/>
      <c r="Z121" s="140"/>
    </row>
    <row r="122" spans="1:26" s="140" customFormat="1" ht="20.25" customHeight="1">
      <c r="A122" s="123"/>
      <c r="B122" s="123"/>
      <c r="C122" s="123"/>
      <c r="D122" s="123"/>
      <c r="E122" s="123" t="s">
        <v>106</v>
      </c>
      <c r="F122" s="124">
        <v>133</v>
      </c>
      <c r="G122" s="123" t="s">
        <v>326</v>
      </c>
      <c r="H122" s="123" t="s">
        <v>328</v>
      </c>
      <c r="I122" s="123"/>
      <c r="J122" s="125">
        <v>16.805</v>
      </c>
      <c r="K122" s="126"/>
      <c r="L122" s="127"/>
      <c r="M122" s="128"/>
      <c r="N122" s="102"/>
      <c r="O122" s="102"/>
      <c r="P122" s="102"/>
      <c r="Q122" s="95"/>
    </row>
    <row r="123" spans="1:26" s="94" customFormat="1" ht="20.25" customHeight="1">
      <c r="A123" s="115"/>
      <c r="B123" s="115"/>
      <c r="C123" s="115" t="s">
        <v>122</v>
      </c>
      <c r="D123" s="115"/>
      <c r="E123" s="115"/>
      <c r="F123" s="101">
        <v>76</v>
      </c>
      <c r="G123" s="115" t="s">
        <v>282</v>
      </c>
      <c r="H123" s="115" t="s">
        <v>283</v>
      </c>
      <c r="I123" s="115"/>
      <c r="J123" s="105">
        <v>16.812000000000001</v>
      </c>
      <c r="K123" s="91"/>
      <c r="L123" s="92"/>
      <c r="M123" s="93"/>
      <c r="N123" s="102"/>
      <c r="O123" s="102"/>
      <c r="P123" s="102"/>
      <c r="Q123" s="95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s="131" customFormat="1" ht="20.25" customHeight="1">
      <c r="A124" s="123"/>
      <c r="B124" s="123"/>
      <c r="C124" s="123"/>
      <c r="D124" s="123"/>
      <c r="E124" s="123" t="s">
        <v>106</v>
      </c>
      <c r="F124" s="124">
        <v>54</v>
      </c>
      <c r="G124" s="123" t="s">
        <v>263</v>
      </c>
      <c r="H124" s="123" t="s">
        <v>264</v>
      </c>
      <c r="I124" s="123"/>
      <c r="J124" s="125">
        <v>16.814</v>
      </c>
      <c r="K124" s="126"/>
      <c r="L124" s="127"/>
      <c r="M124" s="128"/>
      <c r="N124" s="102"/>
      <c r="O124" s="102"/>
      <c r="P124" s="102"/>
      <c r="Q124" s="95"/>
      <c r="R124" s="140"/>
      <c r="S124" s="140"/>
      <c r="T124" s="140"/>
      <c r="U124" s="140"/>
      <c r="V124" s="140"/>
      <c r="W124" s="140"/>
      <c r="X124" s="140"/>
      <c r="Y124" s="140"/>
      <c r="Z124" s="140"/>
    </row>
    <row r="125" spans="1:26" s="94" customFormat="1" ht="20.25" customHeight="1">
      <c r="A125" s="123"/>
      <c r="B125" s="123"/>
      <c r="C125" s="123"/>
      <c r="D125" s="123"/>
      <c r="E125" s="123" t="s">
        <v>106</v>
      </c>
      <c r="F125" s="124">
        <v>66</v>
      </c>
      <c r="G125" s="123" t="s">
        <v>208</v>
      </c>
      <c r="H125" s="123" t="s">
        <v>210</v>
      </c>
      <c r="I125" s="123"/>
      <c r="J125" s="125">
        <v>16.815000000000001</v>
      </c>
      <c r="K125" s="126"/>
      <c r="L125" s="127"/>
      <c r="M125" s="132"/>
      <c r="N125" s="102"/>
      <c r="O125" s="102"/>
      <c r="P125" s="102"/>
      <c r="Q125" s="95"/>
      <c r="R125" s="140"/>
      <c r="S125" s="140"/>
      <c r="T125" s="140"/>
      <c r="U125" s="140"/>
      <c r="V125" s="140"/>
      <c r="W125" s="140"/>
      <c r="X125" s="140"/>
      <c r="Y125" s="140"/>
      <c r="Z125" s="140"/>
    </row>
    <row r="126" spans="1:26" s="94" customFormat="1" ht="20.25" customHeight="1">
      <c r="A126" s="115"/>
      <c r="B126" s="115"/>
      <c r="C126" s="115" t="s">
        <v>119</v>
      </c>
      <c r="D126" s="115"/>
      <c r="E126" s="115"/>
      <c r="F126" s="101">
        <v>144</v>
      </c>
      <c r="G126" s="115" t="s">
        <v>491</v>
      </c>
      <c r="H126" s="115" t="s">
        <v>492</v>
      </c>
      <c r="I126" s="115"/>
      <c r="J126" s="105">
        <v>16.818999999999999</v>
      </c>
      <c r="K126" s="91"/>
      <c r="L126" s="92"/>
      <c r="M126" s="93"/>
      <c r="N126" s="102"/>
      <c r="O126" s="102"/>
      <c r="P126" s="102"/>
      <c r="Q126" s="95"/>
      <c r="R126" s="140"/>
      <c r="S126" s="140"/>
      <c r="T126" s="140"/>
      <c r="U126" s="140"/>
      <c r="V126" s="140"/>
      <c r="W126" s="140"/>
      <c r="X126" s="140"/>
      <c r="Y126" s="140"/>
      <c r="Z126" s="140"/>
    </row>
    <row r="127" spans="1:26" s="94" customFormat="1" ht="20.25" customHeight="1">
      <c r="A127" s="115"/>
      <c r="B127" s="115"/>
      <c r="C127" s="115"/>
      <c r="D127" s="115"/>
      <c r="E127" s="115"/>
      <c r="F127" s="101">
        <v>120</v>
      </c>
      <c r="G127" s="115" t="s">
        <v>344</v>
      </c>
      <c r="H127" s="115" t="s">
        <v>345</v>
      </c>
      <c r="I127" s="115"/>
      <c r="J127" s="105">
        <v>16.821000000000002</v>
      </c>
      <c r="K127" s="91"/>
      <c r="L127" s="92"/>
      <c r="M127" s="93"/>
      <c r="N127" s="102"/>
      <c r="O127" s="102"/>
      <c r="P127" s="102"/>
      <c r="Q127" s="95"/>
      <c r="R127" s="140"/>
      <c r="S127" s="140"/>
      <c r="T127" s="140"/>
      <c r="U127" s="140"/>
      <c r="V127" s="140"/>
      <c r="W127" s="140"/>
      <c r="X127" s="140"/>
      <c r="Y127" s="140"/>
      <c r="Z127" s="140"/>
    </row>
    <row r="128" spans="1:26" s="131" customFormat="1" ht="20.25" customHeight="1">
      <c r="A128" s="123"/>
      <c r="B128" s="123"/>
      <c r="C128" s="123"/>
      <c r="D128" s="123"/>
      <c r="E128" s="123" t="s">
        <v>106</v>
      </c>
      <c r="F128" s="124">
        <v>136</v>
      </c>
      <c r="G128" s="123" t="s">
        <v>375</v>
      </c>
      <c r="H128" s="123" t="s">
        <v>376</v>
      </c>
      <c r="I128" s="123"/>
      <c r="J128" s="125">
        <v>16.826000000000001</v>
      </c>
      <c r="K128" s="126"/>
      <c r="L128" s="127"/>
      <c r="M128" s="128"/>
      <c r="N128" s="102"/>
      <c r="O128" s="102"/>
      <c r="P128" s="102"/>
      <c r="Q128" s="95"/>
      <c r="R128" s="140"/>
      <c r="S128" s="140"/>
      <c r="T128" s="140"/>
      <c r="U128" s="140"/>
      <c r="V128" s="140"/>
      <c r="W128" s="140"/>
      <c r="X128" s="140"/>
      <c r="Y128" s="140"/>
      <c r="Z128" s="140"/>
    </row>
    <row r="129" spans="1:26" s="131" customFormat="1" ht="20.25" customHeight="1">
      <c r="A129" s="123"/>
      <c r="B129" s="123"/>
      <c r="C129" s="123" t="s">
        <v>122</v>
      </c>
      <c r="D129" s="123"/>
      <c r="E129" s="123" t="s">
        <v>106</v>
      </c>
      <c r="F129" s="124">
        <v>84</v>
      </c>
      <c r="G129" s="123" t="s">
        <v>297</v>
      </c>
      <c r="H129" s="123" t="s">
        <v>300</v>
      </c>
      <c r="I129" s="123"/>
      <c r="J129" s="125">
        <v>16.827999999999999</v>
      </c>
      <c r="K129" s="126"/>
      <c r="L129" s="127"/>
      <c r="M129" s="128"/>
      <c r="N129" s="102"/>
      <c r="O129" s="102"/>
      <c r="P129" s="102"/>
      <c r="Q129" s="95"/>
      <c r="R129" s="140"/>
      <c r="S129" s="140"/>
      <c r="T129" s="140"/>
      <c r="U129" s="140"/>
      <c r="V129" s="140"/>
      <c r="W129" s="140"/>
      <c r="X129" s="140"/>
      <c r="Y129" s="140"/>
      <c r="Z129" s="140"/>
    </row>
    <row r="130" spans="1:26" s="94" customFormat="1" ht="20.25" customHeight="1">
      <c r="A130" s="115"/>
      <c r="B130" s="115"/>
      <c r="C130" s="115"/>
      <c r="D130" s="115"/>
      <c r="E130" s="115"/>
      <c r="F130" s="101">
        <v>53</v>
      </c>
      <c r="G130" s="115" t="s">
        <v>232</v>
      </c>
      <c r="H130" s="115" t="s">
        <v>234</v>
      </c>
      <c r="I130" s="115"/>
      <c r="J130" s="105">
        <v>16.831</v>
      </c>
      <c r="K130" s="91"/>
      <c r="L130" s="92"/>
      <c r="M130" s="93"/>
      <c r="N130" s="102"/>
      <c r="O130" s="102"/>
      <c r="P130" s="102"/>
      <c r="Q130" s="95"/>
      <c r="R130" s="140"/>
      <c r="S130" s="140"/>
      <c r="T130" s="140"/>
      <c r="U130" s="140"/>
      <c r="V130" s="140"/>
      <c r="W130" s="140"/>
      <c r="X130" s="140"/>
      <c r="Y130" s="140"/>
      <c r="Z130" s="140"/>
    </row>
    <row r="131" spans="1:26" s="94" customFormat="1" ht="20.25" customHeight="1">
      <c r="A131" s="115" t="s">
        <v>255</v>
      </c>
      <c r="B131" s="115"/>
      <c r="C131" s="115"/>
      <c r="D131" s="115"/>
      <c r="E131" s="115"/>
      <c r="F131" s="101">
        <v>36</v>
      </c>
      <c r="G131" s="115" t="s">
        <v>253</v>
      </c>
      <c r="H131" s="115" t="s">
        <v>256</v>
      </c>
      <c r="I131" s="115"/>
      <c r="J131" s="105">
        <v>16.838999999999999</v>
      </c>
      <c r="K131" s="91"/>
      <c r="L131" s="92"/>
      <c r="M131" s="93"/>
      <c r="N131" s="102"/>
      <c r="O131" s="102"/>
      <c r="P131" s="102"/>
      <c r="Q131" s="95"/>
      <c r="R131" s="140"/>
      <c r="S131" s="140"/>
      <c r="T131" s="140"/>
      <c r="U131" s="140"/>
      <c r="V131" s="140"/>
      <c r="W131" s="140"/>
      <c r="X131" s="140"/>
      <c r="Y131" s="140"/>
      <c r="Z131" s="140"/>
    </row>
    <row r="132" spans="1:26" s="94" customFormat="1" ht="20.25" customHeight="1">
      <c r="A132" s="115"/>
      <c r="B132" s="115"/>
      <c r="C132" s="115"/>
      <c r="D132" s="115"/>
      <c r="E132" s="115"/>
      <c r="F132" s="101">
        <v>132</v>
      </c>
      <c r="G132" s="115" t="s">
        <v>309</v>
      </c>
      <c r="H132" s="115" t="s">
        <v>310</v>
      </c>
      <c r="I132" s="115"/>
      <c r="J132" s="105">
        <v>16.846</v>
      </c>
      <c r="K132" s="91"/>
      <c r="L132" s="92"/>
      <c r="M132" s="93"/>
      <c r="N132" s="102"/>
      <c r="O132" s="102"/>
      <c r="P132" s="102"/>
      <c r="Q132" s="95"/>
      <c r="R132" s="140"/>
      <c r="S132" s="140"/>
      <c r="T132" s="140"/>
      <c r="U132" s="140"/>
      <c r="V132" s="140"/>
      <c r="W132" s="140"/>
      <c r="X132" s="140"/>
      <c r="Y132" s="140"/>
      <c r="Z132" s="140"/>
    </row>
    <row r="133" spans="1:26" s="94" customFormat="1" ht="20.25" customHeight="1">
      <c r="A133" s="115"/>
      <c r="B133" s="115"/>
      <c r="C133" s="115"/>
      <c r="D133" s="115"/>
      <c r="E133" s="115" t="s">
        <v>106</v>
      </c>
      <c r="F133" s="101">
        <v>1</v>
      </c>
      <c r="G133" s="115" t="s">
        <v>148</v>
      </c>
      <c r="H133" s="115" t="s">
        <v>149</v>
      </c>
      <c r="I133" s="115"/>
      <c r="J133" s="105">
        <v>16.856000000000002</v>
      </c>
      <c r="K133" s="91"/>
      <c r="L133" s="92"/>
      <c r="M133" s="93"/>
      <c r="N133" s="102"/>
      <c r="O133" s="102"/>
      <c r="P133" s="102"/>
      <c r="Q133" s="95"/>
      <c r="R133" s="140"/>
      <c r="S133" s="140"/>
      <c r="T133" s="140"/>
      <c r="U133" s="140"/>
      <c r="V133" s="140"/>
      <c r="W133" s="140"/>
      <c r="X133" s="140"/>
      <c r="Y133" s="140"/>
      <c r="Z133" s="140"/>
    </row>
    <row r="134" spans="1:26" s="131" customFormat="1" ht="20.25" customHeight="1">
      <c r="A134" s="115"/>
      <c r="B134" s="115"/>
      <c r="C134" s="115"/>
      <c r="D134" s="115"/>
      <c r="E134" s="115" t="s">
        <v>106</v>
      </c>
      <c r="F134" s="101">
        <v>128</v>
      </c>
      <c r="G134" s="115" t="s">
        <v>368</v>
      </c>
      <c r="H134" s="115" t="s">
        <v>369</v>
      </c>
      <c r="I134" s="115"/>
      <c r="J134" s="105">
        <v>16.876999999999999</v>
      </c>
      <c r="K134" s="91"/>
      <c r="L134" s="92"/>
      <c r="M134" s="93"/>
      <c r="N134" s="102"/>
      <c r="O134" s="102"/>
      <c r="P134" s="102"/>
      <c r="Q134" s="95"/>
      <c r="R134" s="140"/>
      <c r="S134" s="140"/>
      <c r="T134" s="140"/>
      <c r="U134" s="140"/>
      <c r="V134" s="140"/>
      <c r="W134" s="140"/>
      <c r="X134" s="140"/>
      <c r="Y134" s="140"/>
      <c r="Z134" s="140"/>
    </row>
    <row r="135" spans="1:26" s="94" customFormat="1" ht="20.25" customHeight="1">
      <c r="A135" s="123"/>
      <c r="B135" s="123"/>
      <c r="C135" s="123"/>
      <c r="D135" s="123"/>
      <c r="E135" s="123" t="s">
        <v>106</v>
      </c>
      <c r="F135" s="124">
        <v>74</v>
      </c>
      <c r="G135" s="123" t="s">
        <v>277</v>
      </c>
      <c r="H135" s="123" t="s">
        <v>278</v>
      </c>
      <c r="I135" s="123"/>
      <c r="J135" s="125">
        <v>16.893000000000001</v>
      </c>
      <c r="K135" s="126"/>
      <c r="L135" s="127"/>
      <c r="M135" s="128"/>
      <c r="N135" s="102"/>
      <c r="O135" s="102"/>
      <c r="P135" s="102"/>
      <c r="Q135" s="95"/>
      <c r="R135" s="140"/>
      <c r="S135" s="140"/>
      <c r="T135" s="140"/>
      <c r="U135" s="140"/>
      <c r="V135" s="140"/>
      <c r="W135" s="140"/>
      <c r="X135" s="140"/>
      <c r="Y135" s="140"/>
      <c r="Z135" s="140"/>
    </row>
    <row r="136" spans="1:26" s="131" customFormat="1" ht="20.25" customHeight="1">
      <c r="A136" s="123"/>
      <c r="B136" s="123"/>
      <c r="C136" s="123"/>
      <c r="D136" s="123"/>
      <c r="E136" s="123" t="s">
        <v>106</v>
      </c>
      <c r="F136" s="124">
        <v>114</v>
      </c>
      <c r="G136" s="123" t="s">
        <v>139</v>
      </c>
      <c r="H136" s="123" t="s">
        <v>143</v>
      </c>
      <c r="I136" s="123"/>
      <c r="J136" s="125">
        <v>16.896999999999998</v>
      </c>
      <c r="K136" s="126"/>
      <c r="L136" s="127"/>
      <c r="M136" s="128"/>
      <c r="N136" s="102"/>
      <c r="O136" s="102"/>
      <c r="P136" s="102"/>
      <c r="Q136" s="95"/>
      <c r="R136" s="140"/>
      <c r="S136" s="140"/>
      <c r="T136" s="140"/>
      <c r="U136" s="140"/>
      <c r="V136" s="140"/>
      <c r="W136" s="140"/>
      <c r="X136" s="140"/>
      <c r="Y136" s="140"/>
      <c r="Z136" s="140"/>
    </row>
    <row r="137" spans="1:26" s="94" customFormat="1" ht="20.25" customHeight="1">
      <c r="A137" s="115"/>
      <c r="B137" s="115"/>
      <c r="C137" s="115"/>
      <c r="D137" s="115"/>
      <c r="E137" s="115"/>
      <c r="F137" s="101">
        <v>4</v>
      </c>
      <c r="G137" s="115" t="s">
        <v>188</v>
      </c>
      <c r="H137" s="115" t="s">
        <v>189</v>
      </c>
      <c r="I137" s="115"/>
      <c r="J137" s="105">
        <v>16.898</v>
      </c>
      <c r="K137" s="91"/>
      <c r="L137" s="92"/>
      <c r="M137" s="93"/>
      <c r="N137" s="102"/>
      <c r="O137" s="102"/>
      <c r="P137" s="102"/>
      <c r="Q137" s="95"/>
      <c r="R137" s="140"/>
      <c r="S137" s="140"/>
      <c r="T137" s="140"/>
      <c r="U137" s="140"/>
      <c r="V137" s="140"/>
      <c r="W137" s="140"/>
      <c r="X137" s="140"/>
      <c r="Y137" s="140"/>
      <c r="Z137" s="140"/>
    </row>
    <row r="138" spans="1:26" s="94" customFormat="1" ht="20.25" customHeight="1">
      <c r="A138" s="115"/>
      <c r="B138" s="115"/>
      <c r="C138" s="115"/>
      <c r="D138" s="115"/>
      <c r="E138" s="115"/>
      <c r="F138" s="101">
        <v>192</v>
      </c>
      <c r="G138" s="115" t="s">
        <v>408</v>
      </c>
      <c r="H138" s="115" t="s">
        <v>410</v>
      </c>
      <c r="I138" s="115"/>
      <c r="J138" s="105">
        <v>16.925999999999998</v>
      </c>
      <c r="K138" s="91"/>
      <c r="L138" s="92"/>
      <c r="M138" s="93"/>
      <c r="N138" s="102"/>
      <c r="O138" s="102"/>
      <c r="P138" s="102"/>
      <c r="Q138" s="95"/>
      <c r="R138" s="140"/>
      <c r="S138" s="140"/>
      <c r="T138" s="140"/>
      <c r="U138" s="140"/>
      <c r="V138" s="140"/>
      <c r="W138" s="140"/>
      <c r="X138" s="140"/>
      <c r="Y138" s="140"/>
      <c r="Z138" s="140"/>
    </row>
    <row r="139" spans="1:26" s="131" customFormat="1" ht="20.25" customHeight="1">
      <c r="A139" s="115"/>
      <c r="B139" s="115"/>
      <c r="C139" s="115" t="s">
        <v>122</v>
      </c>
      <c r="D139" s="115"/>
      <c r="E139" s="115"/>
      <c r="F139" s="101">
        <v>70</v>
      </c>
      <c r="G139" s="115" t="s">
        <v>151</v>
      </c>
      <c r="H139" s="115" t="s">
        <v>260</v>
      </c>
      <c r="I139" s="115"/>
      <c r="J139" s="105">
        <v>16.952000000000002</v>
      </c>
      <c r="K139" s="91"/>
      <c r="L139" s="92"/>
      <c r="M139" s="93"/>
      <c r="N139" s="102"/>
      <c r="O139" s="102"/>
      <c r="P139" s="102"/>
      <c r="Q139" s="95"/>
      <c r="R139" s="140"/>
      <c r="S139" s="140"/>
      <c r="T139" s="140"/>
      <c r="U139" s="140"/>
      <c r="V139" s="140"/>
      <c r="W139" s="140"/>
      <c r="X139" s="140"/>
      <c r="Y139" s="140"/>
      <c r="Z139" s="140"/>
    </row>
    <row r="140" spans="1:26" s="131" customFormat="1" ht="20.25" customHeight="1">
      <c r="A140" s="123"/>
      <c r="B140" s="123"/>
      <c r="C140" s="123"/>
      <c r="D140" s="123"/>
      <c r="E140" s="123" t="s">
        <v>106</v>
      </c>
      <c r="F140" s="124">
        <v>170</v>
      </c>
      <c r="G140" s="123" t="s">
        <v>391</v>
      </c>
      <c r="H140" s="123" t="s">
        <v>393</v>
      </c>
      <c r="I140" s="123"/>
      <c r="J140" s="125">
        <v>16.954999999999998</v>
      </c>
      <c r="K140" s="126"/>
      <c r="L140" s="127"/>
      <c r="M140" s="128"/>
      <c r="N140" s="129"/>
      <c r="O140" s="129"/>
      <c r="P140" s="129"/>
      <c r="Q140" s="130"/>
    </row>
    <row r="141" spans="1:26" s="94" customFormat="1" ht="20.25" customHeight="1">
      <c r="A141" s="115"/>
      <c r="B141" s="115"/>
      <c r="C141" s="115"/>
      <c r="D141" s="115"/>
      <c r="E141" s="115"/>
      <c r="F141" s="101">
        <v>75</v>
      </c>
      <c r="G141" s="115" t="s">
        <v>279</v>
      </c>
      <c r="H141" s="115" t="s">
        <v>280</v>
      </c>
      <c r="I141" s="115"/>
      <c r="J141" s="105">
        <v>16.989000000000001</v>
      </c>
      <c r="K141" s="91"/>
      <c r="L141" s="92"/>
      <c r="M141" s="93"/>
      <c r="N141" s="102"/>
      <c r="O141" s="102"/>
      <c r="P141" s="102"/>
      <c r="Q141" s="95"/>
      <c r="R141" s="140"/>
      <c r="S141" s="140"/>
      <c r="T141" s="140"/>
      <c r="U141" s="140"/>
      <c r="V141" s="140"/>
      <c r="W141" s="140"/>
      <c r="X141" s="140"/>
      <c r="Y141" s="140"/>
      <c r="Z141" s="140"/>
    </row>
    <row r="142" spans="1:26" s="131" customFormat="1" ht="20.25" customHeight="1">
      <c r="A142" s="123"/>
      <c r="B142" s="123"/>
      <c r="C142" s="123" t="s">
        <v>119</v>
      </c>
      <c r="D142" s="123"/>
      <c r="E142" s="123" t="s">
        <v>106</v>
      </c>
      <c r="F142" s="124">
        <v>229</v>
      </c>
      <c r="G142" s="123" t="s">
        <v>483</v>
      </c>
      <c r="H142" s="123" t="s">
        <v>484</v>
      </c>
      <c r="I142" s="123"/>
      <c r="J142" s="125">
        <v>17.010999999999999</v>
      </c>
      <c r="K142" s="126"/>
      <c r="L142" s="127"/>
      <c r="M142" s="128"/>
      <c r="N142" s="102"/>
      <c r="O142" s="102"/>
      <c r="P142" s="102"/>
      <c r="Q142" s="95"/>
      <c r="R142" s="140"/>
      <c r="S142" s="140"/>
      <c r="T142" s="140"/>
      <c r="U142" s="140"/>
      <c r="V142" s="140"/>
      <c r="W142" s="140"/>
      <c r="X142" s="140"/>
      <c r="Y142" s="140"/>
      <c r="Z142" s="140"/>
    </row>
    <row r="143" spans="1:26" s="94" customFormat="1" ht="20.25" customHeight="1">
      <c r="A143" s="115"/>
      <c r="B143" s="115"/>
      <c r="C143" s="115"/>
      <c r="D143" s="115"/>
      <c r="E143" s="115" t="s">
        <v>106</v>
      </c>
      <c r="F143" s="101">
        <v>177</v>
      </c>
      <c r="G143" s="115" t="s">
        <v>402</v>
      </c>
      <c r="H143" s="115" t="s">
        <v>404</v>
      </c>
      <c r="I143" s="115"/>
      <c r="J143" s="105">
        <v>17.013000000000002</v>
      </c>
      <c r="K143" s="91"/>
      <c r="L143" s="92"/>
      <c r="M143" s="93"/>
      <c r="N143" s="102"/>
      <c r="O143" s="102"/>
      <c r="P143" s="102"/>
      <c r="Q143" s="95"/>
      <c r="R143" s="140"/>
      <c r="S143" s="140"/>
      <c r="T143" s="140"/>
      <c r="U143" s="140"/>
      <c r="V143" s="140"/>
      <c r="W143" s="140"/>
      <c r="X143" s="140"/>
      <c r="Y143" s="140"/>
      <c r="Z143" s="140"/>
    </row>
    <row r="144" spans="1:26" s="131" customFormat="1" ht="20.25" customHeight="1">
      <c r="A144" s="123"/>
      <c r="B144" s="123"/>
      <c r="C144" s="123" t="s">
        <v>119</v>
      </c>
      <c r="D144" s="123"/>
      <c r="E144" s="123" t="s">
        <v>106</v>
      </c>
      <c r="F144" s="124">
        <v>6</v>
      </c>
      <c r="G144" s="123" t="s">
        <v>229</v>
      </c>
      <c r="H144" s="123" t="s">
        <v>230</v>
      </c>
      <c r="I144" s="123"/>
      <c r="J144" s="125">
        <v>17.013999999999999</v>
      </c>
      <c r="K144" s="126"/>
      <c r="L144" s="127"/>
      <c r="M144" s="128"/>
      <c r="N144" s="102"/>
      <c r="O144" s="102"/>
      <c r="P144" s="102"/>
      <c r="Q144" s="95"/>
      <c r="R144" s="140"/>
      <c r="S144" s="140"/>
      <c r="T144" s="140"/>
      <c r="U144" s="140"/>
      <c r="V144" s="140"/>
      <c r="W144" s="140"/>
      <c r="X144" s="140"/>
      <c r="Y144" s="140"/>
      <c r="Z144" s="140"/>
    </row>
    <row r="145" spans="1:26" s="94" customFormat="1" ht="20.25" customHeight="1">
      <c r="A145" s="115"/>
      <c r="B145" s="115"/>
      <c r="C145" s="115"/>
      <c r="D145" s="115"/>
      <c r="E145" s="115"/>
      <c r="F145" s="101">
        <v>40</v>
      </c>
      <c r="G145" s="115" t="s">
        <v>211</v>
      </c>
      <c r="H145" s="115" t="s">
        <v>212</v>
      </c>
      <c r="I145" s="115"/>
      <c r="J145" s="105">
        <v>17.029</v>
      </c>
      <c r="K145" s="91"/>
      <c r="L145" s="92" t="s">
        <v>715</v>
      </c>
      <c r="M145" s="93">
        <v>504</v>
      </c>
      <c r="N145" s="102"/>
      <c r="O145" s="102"/>
      <c r="P145" s="102"/>
      <c r="Q145" s="95"/>
      <c r="R145" s="140"/>
      <c r="S145" s="140"/>
      <c r="T145" s="140"/>
      <c r="U145" s="140"/>
      <c r="V145" s="140"/>
      <c r="W145" s="140"/>
      <c r="X145" s="140"/>
      <c r="Y145" s="140"/>
      <c r="Z145" s="140"/>
    </row>
    <row r="146" spans="1:26" s="94" customFormat="1" ht="20.25" customHeight="1">
      <c r="A146" s="104"/>
      <c r="B146" s="104"/>
      <c r="C146" s="104" t="s">
        <v>119</v>
      </c>
      <c r="D146" s="104"/>
      <c r="E146" s="115" t="s">
        <v>106</v>
      </c>
      <c r="F146" s="101">
        <v>89</v>
      </c>
      <c r="G146" s="104" t="s">
        <v>305</v>
      </c>
      <c r="H146" s="104" t="s">
        <v>306</v>
      </c>
      <c r="I146" s="104"/>
      <c r="J146" s="105">
        <v>17.044</v>
      </c>
      <c r="K146" s="91"/>
      <c r="L146" s="92" t="s">
        <v>716</v>
      </c>
      <c r="M146" s="93">
        <v>420</v>
      </c>
      <c r="N146" s="102"/>
      <c r="O146" s="102"/>
      <c r="P146" s="102"/>
      <c r="Q146" s="95"/>
      <c r="R146" s="140"/>
      <c r="S146" s="140"/>
      <c r="T146" s="140"/>
      <c r="U146" s="140"/>
      <c r="V146" s="140"/>
      <c r="W146" s="140"/>
      <c r="X146" s="140"/>
      <c r="Y146" s="140"/>
      <c r="Z146" s="140"/>
    </row>
    <row r="147" spans="1:26" s="94" customFormat="1" ht="20.25" customHeight="1">
      <c r="A147" s="115"/>
      <c r="B147" s="115"/>
      <c r="C147" s="115"/>
      <c r="D147" s="115"/>
      <c r="E147" s="115"/>
      <c r="F147" s="101">
        <v>81</v>
      </c>
      <c r="G147" s="115" t="s">
        <v>139</v>
      </c>
      <c r="H147" s="115" t="s">
        <v>142</v>
      </c>
      <c r="I147" s="115"/>
      <c r="J147" s="105">
        <v>17.056999999999999</v>
      </c>
      <c r="K147" s="91"/>
      <c r="L147" s="92" t="s">
        <v>717</v>
      </c>
      <c r="M147" s="93">
        <v>357</v>
      </c>
      <c r="N147" s="102"/>
      <c r="O147" s="102"/>
      <c r="P147" s="102"/>
      <c r="Q147" s="95"/>
      <c r="R147" s="140"/>
      <c r="S147" s="140"/>
      <c r="T147" s="140"/>
      <c r="U147" s="140"/>
      <c r="V147" s="140"/>
      <c r="W147" s="140"/>
      <c r="X147" s="140"/>
      <c r="Y147" s="140"/>
      <c r="Z147" s="140"/>
    </row>
    <row r="148" spans="1:26" s="94" customFormat="1" ht="20.25" customHeight="1">
      <c r="A148" s="123"/>
      <c r="B148" s="123"/>
      <c r="C148" s="123"/>
      <c r="D148" s="123"/>
      <c r="E148" s="123" t="s">
        <v>106</v>
      </c>
      <c r="F148" s="124">
        <v>242</v>
      </c>
      <c r="G148" s="123" t="s">
        <v>375</v>
      </c>
      <c r="H148" s="123" t="s">
        <v>378</v>
      </c>
      <c r="I148" s="123"/>
      <c r="J148" s="125">
        <v>17.059999999999999</v>
      </c>
      <c r="K148" s="126"/>
      <c r="L148" s="127" t="s">
        <v>718</v>
      </c>
      <c r="M148" s="128">
        <v>273</v>
      </c>
      <c r="N148" s="102"/>
      <c r="O148" s="102"/>
      <c r="P148" s="102"/>
      <c r="Q148" s="95"/>
      <c r="R148" s="140"/>
      <c r="S148" s="140"/>
      <c r="T148" s="140"/>
      <c r="U148" s="140"/>
      <c r="V148" s="140"/>
      <c r="W148" s="140"/>
      <c r="X148" s="140"/>
      <c r="Y148" s="140"/>
      <c r="Z148" s="140"/>
    </row>
    <row r="149" spans="1:26" s="131" customFormat="1" ht="20.25" customHeight="1">
      <c r="A149" s="123" t="s">
        <v>106</v>
      </c>
      <c r="B149" s="123"/>
      <c r="C149" s="123"/>
      <c r="D149" s="123"/>
      <c r="E149" s="123" t="s">
        <v>106</v>
      </c>
      <c r="F149" s="124">
        <v>110</v>
      </c>
      <c r="G149" s="123" t="s">
        <v>326</v>
      </c>
      <c r="H149" s="123" t="s">
        <v>327</v>
      </c>
      <c r="I149" s="123"/>
      <c r="J149" s="125">
        <v>17.084</v>
      </c>
      <c r="K149" s="126"/>
      <c r="L149" s="127" t="s">
        <v>719</v>
      </c>
      <c r="M149" s="128">
        <v>210</v>
      </c>
      <c r="N149" s="102"/>
      <c r="O149" s="102"/>
      <c r="P149" s="102"/>
      <c r="Q149" s="95"/>
      <c r="R149" s="140"/>
      <c r="S149" s="140"/>
      <c r="T149" s="140"/>
      <c r="U149" s="140"/>
      <c r="V149" s="140"/>
      <c r="W149" s="140"/>
      <c r="X149" s="140"/>
      <c r="Y149" s="140"/>
      <c r="Z149" s="140"/>
    </row>
    <row r="150" spans="1:26" s="131" customFormat="1" ht="20.25" customHeight="1">
      <c r="A150" s="115"/>
      <c r="B150" s="115"/>
      <c r="C150" s="115"/>
      <c r="D150" s="115"/>
      <c r="E150" s="115"/>
      <c r="F150" s="101">
        <v>29</v>
      </c>
      <c r="G150" s="112" t="s">
        <v>195</v>
      </c>
      <c r="H150" s="112" t="s">
        <v>196</v>
      </c>
      <c r="I150" s="115"/>
      <c r="J150" s="105">
        <v>17.088000000000001</v>
      </c>
      <c r="K150" s="91"/>
      <c r="L150" s="92" t="s">
        <v>720</v>
      </c>
      <c r="M150" s="93">
        <v>147</v>
      </c>
      <c r="N150" s="102"/>
      <c r="O150" s="102"/>
      <c r="P150" s="102"/>
      <c r="Q150" s="95"/>
      <c r="R150" s="140"/>
      <c r="S150" s="140"/>
      <c r="T150" s="140"/>
      <c r="U150" s="140"/>
      <c r="V150" s="140"/>
      <c r="W150" s="140"/>
      <c r="X150" s="140"/>
      <c r="Y150" s="140"/>
      <c r="Z150" s="140"/>
    </row>
    <row r="151" spans="1:26" s="94" customFormat="1" ht="20.25" customHeight="1">
      <c r="A151" s="115"/>
      <c r="B151" s="115"/>
      <c r="C151" s="115"/>
      <c r="D151" s="115"/>
      <c r="E151" s="115"/>
      <c r="F151" s="101">
        <v>208</v>
      </c>
      <c r="G151" s="115" t="s">
        <v>395</v>
      </c>
      <c r="H151" s="115" t="s">
        <v>397</v>
      </c>
      <c r="I151" s="115"/>
      <c r="J151" s="105">
        <v>17.103999999999999</v>
      </c>
      <c r="K151" s="91"/>
      <c r="L151" s="92" t="s">
        <v>721</v>
      </c>
      <c r="M151" s="93">
        <v>105</v>
      </c>
      <c r="N151" s="102"/>
      <c r="O151" s="102"/>
      <c r="P151" s="102"/>
      <c r="Q151" s="95"/>
      <c r="R151" s="140"/>
      <c r="S151" s="140"/>
      <c r="T151" s="140"/>
      <c r="U151" s="140"/>
      <c r="V151" s="140"/>
      <c r="W151" s="140"/>
      <c r="X151" s="140"/>
      <c r="Y151" s="140"/>
      <c r="Z151" s="140"/>
    </row>
    <row r="152" spans="1:26" s="94" customFormat="1" ht="20.25" customHeight="1">
      <c r="A152" s="115"/>
      <c r="B152" s="115"/>
      <c r="C152" s="115"/>
      <c r="D152" s="115"/>
      <c r="E152" s="115"/>
      <c r="F152" s="101">
        <v>261</v>
      </c>
      <c r="G152" s="115" t="s">
        <v>558</v>
      </c>
      <c r="H152" s="115" t="s">
        <v>559</v>
      </c>
      <c r="I152" s="115"/>
      <c r="J152" s="105">
        <v>17.108000000000001</v>
      </c>
      <c r="K152" s="91"/>
      <c r="L152" s="92" t="s">
        <v>722</v>
      </c>
      <c r="M152" s="93">
        <v>42</v>
      </c>
      <c r="N152" s="102"/>
      <c r="O152" s="102"/>
      <c r="P152" s="102"/>
      <c r="Q152" s="95"/>
      <c r="R152" s="140"/>
      <c r="S152" s="140"/>
      <c r="T152" s="140"/>
      <c r="U152" s="140"/>
      <c r="V152" s="140"/>
      <c r="W152" s="140"/>
      <c r="X152" s="140"/>
      <c r="Y152" s="140"/>
      <c r="Z152" s="140"/>
    </row>
    <row r="153" spans="1:26" s="131" customFormat="1" ht="20.25" customHeight="1">
      <c r="A153" s="123"/>
      <c r="B153" s="123"/>
      <c r="C153" s="123"/>
      <c r="D153" s="123"/>
      <c r="E153" s="123" t="s">
        <v>106</v>
      </c>
      <c r="F153" s="124">
        <v>288</v>
      </c>
      <c r="G153" s="123" t="s">
        <v>534</v>
      </c>
      <c r="H153" s="123" t="s">
        <v>614</v>
      </c>
      <c r="I153" s="123"/>
      <c r="J153" s="125">
        <v>17.108000000000001</v>
      </c>
      <c r="K153" s="126"/>
      <c r="L153" s="127" t="s">
        <v>722</v>
      </c>
      <c r="M153" s="128">
        <v>42</v>
      </c>
      <c r="N153" s="102"/>
      <c r="O153" s="102"/>
      <c r="P153" s="102"/>
      <c r="Q153" s="95"/>
      <c r="R153" s="140"/>
      <c r="S153" s="140"/>
      <c r="T153" s="140"/>
      <c r="U153" s="140"/>
      <c r="V153" s="140"/>
      <c r="W153" s="140"/>
      <c r="X153" s="140"/>
      <c r="Y153" s="140"/>
      <c r="Z153" s="140"/>
    </row>
    <row r="154" spans="1:26" s="131" customFormat="1" ht="20.25" customHeight="1">
      <c r="A154" s="115"/>
      <c r="B154" s="115"/>
      <c r="C154" s="115"/>
      <c r="D154" s="115"/>
      <c r="E154" s="115"/>
      <c r="F154" s="101">
        <v>8</v>
      </c>
      <c r="G154" s="115" t="s">
        <v>261</v>
      </c>
      <c r="H154" s="115" t="s">
        <v>262</v>
      </c>
      <c r="I154" s="115"/>
      <c r="J154" s="105">
        <v>17.111999999999998</v>
      </c>
      <c r="K154" s="91"/>
      <c r="L154" s="92"/>
      <c r="M154" s="93"/>
      <c r="N154" s="102"/>
      <c r="O154" s="102"/>
      <c r="P154" s="102"/>
      <c r="Q154" s="95"/>
      <c r="R154" s="140"/>
      <c r="S154" s="140"/>
      <c r="T154" s="140"/>
      <c r="U154" s="140"/>
      <c r="V154" s="140"/>
      <c r="W154" s="140"/>
      <c r="X154" s="140"/>
      <c r="Y154" s="140"/>
      <c r="Z154" s="140"/>
    </row>
    <row r="155" spans="1:26" s="131" customFormat="1" ht="20.25" customHeight="1">
      <c r="A155" s="123"/>
      <c r="B155" s="123"/>
      <c r="C155" s="123" t="s">
        <v>121</v>
      </c>
      <c r="D155" s="123"/>
      <c r="E155" s="123" t="s">
        <v>106</v>
      </c>
      <c r="F155" s="124">
        <v>14</v>
      </c>
      <c r="G155" s="123" t="s">
        <v>206</v>
      </c>
      <c r="H155" s="123" t="s">
        <v>207</v>
      </c>
      <c r="I155" s="123"/>
      <c r="J155" s="125">
        <v>17.116</v>
      </c>
      <c r="K155" s="126"/>
      <c r="L155" s="127"/>
      <c r="M155" s="128"/>
      <c r="N155" s="129"/>
      <c r="O155" s="129"/>
      <c r="P155" s="129"/>
      <c r="Q155" s="130"/>
    </row>
    <row r="156" spans="1:26" s="94" customFormat="1" ht="20.25" customHeight="1">
      <c r="A156" s="115"/>
      <c r="B156" s="115"/>
      <c r="C156" s="115"/>
      <c r="D156" s="115"/>
      <c r="E156" s="115"/>
      <c r="F156" s="101">
        <v>50</v>
      </c>
      <c r="G156" s="115" t="s">
        <v>226</v>
      </c>
      <c r="H156" s="115" t="s">
        <v>227</v>
      </c>
      <c r="I156" s="115"/>
      <c r="J156" s="105">
        <v>17.135999999999999</v>
      </c>
      <c r="K156" s="91"/>
      <c r="L156" s="92"/>
      <c r="M156" s="93"/>
      <c r="N156" s="102"/>
      <c r="O156" s="102"/>
      <c r="P156" s="102"/>
      <c r="Q156" s="95"/>
      <c r="R156" s="140"/>
      <c r="S156" s="140"/>
      <c r="T156" s="140"/>
      <c r="U156" s="140"/>
      <c r="V156" s="140"/>
      <c r="W156" s="140"/>
      <c r="X156" s="140"/>
      <c r="Y156" s="140"/>
      <c r="Z156" s="140"/>
    </row>
    <row r="157" spans="1:26" s="131" customFormat="1" ht="20.25" customHeight="1">
      <c r="A157" s="123"/>
      <c r="B157" s="123"/>
      <c r="C157" s="123"/>
      <c r="D157" s="123"/>
      <c r="E157" s="123" t="s">
        <v>106</v>
      </c>
      <c r="F157" s="124">
        <v>92</v>
      </c>
      <c r="G157" s="123" t="s">
        <v>286</v>
      </c>
      <c r="H157" s="123" t="s">
        <v>287</v>
      </c>
      <c r="I157" s="123"/>
      <c r="J157" s="125">
        <v>17.149999999999999</v>
      </c>
      <c r="K157" s="126"/>
      <c r="L157" s="127"/>
      <c r="M157" s="128"/>
      <c r="N157" s="129"/>
      <c r="O157" s="129"/>
      <c r="P157" s="129"/>
      <c r="Q157" s="130"/>
    </row>
    <row r="158" spans="1:26" s="131" customFormat="1" ht="20.25" customHeight="1">
      <c r="A158" s="123"/>
      <c r="B158" s="123"/>
      <c r="C158" s="123"/>
      <c r="D158" s="123"/>
      <c r="E158" s="123" t="s">
        <v>106</v>
      </c>
      <c r="F158" s="124">
        <v>30</v>
      </c>
      <c r="G158" s="123" t="s">
        <v>208</v>
      </c>
      <c r="H158" s="123" t="s">
        <v>209</v>
      </c>
      <c r="I158" s="123"/>
      <c r="J158" s="125">
        <v>17.152999999999999</v>
      </c>
      <c r="K158" s="126"/>
      <c r="L158" s="127"/>
      <c r="M158" s="128"/>
      <c r="N158" s="129"/>
      <c r="O158" s="129"/>
      <c r="P158" s="129"/>
      <c r="Q158" s="130"/>
    </row>
    <row r="159" spans="1:26" s="94" customFormat="1" ht="20.25" customHeight="1">
      <c r="A159" s="123"/>
      <c r="B159" s="123"/>
      <c r="C159" s="123"/>
      <c r="D159" s="123"/>
      <c r="E159" s="123" t="s">
        <v>106</v>
      </c>
      <c r="F159" s="124">
        <v>173</v>
      </c>
      <c r="G159" s="123" t="s">
        <v>316</v>
      </c>
      <c r="H159" s="123" t="s">
        <v>319</v>
      </c>
      <c r="I159" s="123"/>
      <c r="J159" s="125">
        <v>17.155999999999999</v>
      </c>
      <c r="K159" s="126"/>
      <c r="L159" s="127"/>
      <c r="M159" s="128"/>
      <c r="N159" s="102"/>
      <c r="O159" s="102"/>
      <c r="P159" s="102"/>
      <c r="Q159" s="95"/>
      <c r="R159" s="140"/>
      <c r="S159" s="140"/>
      <c r="T159" s="140"/>
      <c r="U159" s="140"/>
      <c r="V159" s="140"/>
      <c r="W159" s="140"/>
      <c r="X159" s="140"/>
      <c r="Y159" s="140"/>
      <c r="Z159" s="140"/>
    </row>
    <row r="160" spans="1:26" s="94" customFormat="1" ht="20.25" customHeight="1">
      <c r="A160" s="123"/>
      <c r="B160" s="123"/>
      <c r="C160" s="123"/>
      <c r="D160" s="123"/>
      <c r="E160" s="123" t="s">
        <v>106</v>
      </c>
      <c r="F160" s="124">
        <v>82</v>
      </c>
      <c r="G160" s="123" t="s">
        <v>170</v>
      </c>
      <c r="H160" s="123" t="s">
        <v>547</v>
      </c>
      <c r="I160" s="123"/>
      <c r="J160" s="125">
        <v>17.166</v>
      </c>
      <c r="K160" s="126"/>
      <c r="L160" s="127"/>
      <c r="M160" s="128"/>
      <c r="N160" s="102"/>
      <c r="O160" s="102"/>
      <c r="P160" s="102"/>
      <c r="Q160" s="95"/>
      <c r="R160" s="140"/>
      <c r="S160" s="140"/>
      <c r="T160" s="140"/>
      <c r="U160" s="140"/>
      <c r="V160" s="140"/>
      <c r="W160" s="140"/>
      <c r="X160" s="140"/>
      <c r="Y160" s="140"/>
      <c r="Z160" s="140"/>
    </row>
    <row r="161" spans="1:26" s="131" customFormat="1" ht="20.25" customHeight="1">
      <c r="A161" s="115"/>
      <c r="B161" s="115"/>
      <c r="C161" s="115"/>
      <c r="D161" s="115"/>
      <c r="E161" s="115"/>
      <c r="F161" s="101">
        <v>90</v>
      </c>
      <c r="G161" s="115" t="s">
        <v>549</v>
      </c>
      <c r="H161" s="115" t="s">
        <v>550</v>
      </c>
      <c r="I161" s="115"/>
      <c r="J161" s="105">
        <v>17.175999999999998</v>
      </c>
      <c r="K161" s="91"/>
      <c r="L161" s="92"/>
      <c r="M161" s="93"/>
      <c r="N161" s="102"/>
      <c r="O161" s="102"/>
      <c r="P161" s="102"/>
      <c r="Q161" s="95"/>
      <c r="R161" s="140"/>
      <c r="S161" s="140"/>
      <c r="T161" s="140"/>
      <c r="U161" s="140"/>
      <c r="V161" s="140"/>
      <c r="W161" s="140"/>
      <c r="X161" s="140"/>
      <c r="Y161" s="140"/>
      <c r="Z161" s="140"/>
    </row>
    <row r="162" spans="1:26" s="131" customFormat="1" ht="20.25" customHeight="1">
      <c r="A162" s="115"/>
      <c r="B162" s="115"/>
      <c r="C162" s="115" t="s">
        <v>122</v>
      </c>
      <c r="D162" s="115"/>
      <c r="E162" s="115"/>
      <c r="F162" s="101">
        <v>143</v>
      </c>
      <c r="G162" s="115" t="s">
        <v>373</v>
      </c>
      <c r="H162" s="115" t="s">
        <v>374</v>
      </c>
      <c r="I162" s="115"/>
      <c r="J162" s="105">
        <v>17.192</v>
      </c>
      <c r="K162" s="91"/>
      <c r="L162" s="92"/>
      <c r="M162" s="93"/>
      <c r="N162" s="102"/>
      <c r="O162" s="102"/>
      <c r="P162" s="102"/>
      <c r="Q162" s="95"/>
      <c r="R162" s="140"/>
      <c r="S162" s="140"/>
      <c r="T162" s="140"/>
      <c r="U162" s="140"/>
      <c r="V162" s="140"/>
      <c r="W162" s="140"/>
      <c r="X162" s="140"/>
      <c r="Y162" s="140"/>
      <c r="Z162" s="140"/>
    </row>
    <row r="163" spans="1:26" s="94" customFormat="1" ht="20.25" customHeight="1">
      <c r="A163" s="123"/>
      <c r="B163" s="123"/>
      <c r="C163" s="123" t="s">
        <v>122</v>
      </c>
      <c r="D163" s="123"/>
      <c r="E163" s="123" t="s">
        <v>106</v>
      </c>
      <c r="F163" s="124">
        <v>83</v>
      </c>
      <c r="G163" s="123" t="s">
        <v>154</v>
      </c>
      <c r="H163" s="123" t="s">
        <v>156</v>
      </c>
      <c r="I163" s="123"/>
      <c r="J163" s="125">
        <v>17.199000000000002</v>
      </c>
      <c r="K163" s="126"/>
      <c r="L163" s="127"/>
      <c r="M163" s="128"/>
      <c r="N163" s="102"/>
      <c r="O163" s="102"/>
      <c r="P163" s="102"/>
      <c r="Q163" s="95"/>
      <c r="R163" s="140"/>
      <c r="S163" s="140"/>
      <c r="T163" s="140"/>
      <c r="U163" s="140"/>
      <c r="V163" s="140"/>
      <c r="W163" s="140"/>
      <c r="X163" s="140"/>
      <c r="Y163" s="140"/>
      <c r="Z163" s="140"/>
    </row>
    <row r="164" spans="1:26" s="131" customFormat="1" ht="20.25" customHeight="1">
      <c r="A164" s="123"/>
      <c r="B164" s="123"/>
      <c r="C164" s="123"/>
      <c r="D164" s="123"/>
      <c r="E164" s="123" t="s">
        <v>106</v>
      </c>
      <c r="F164" s="124">
        <v>43</v>
      </c>
      <c r="G164" s="123" t="s">
        <v>174</v>
      </c>
      <c r="H164" s="123" t="s">
        <v>175</v>
      </c>
      <c r="I164" s="123"/>
      <c r="J164" s="125">
        <v>17.218</v>
      </c>
      <c r="K164" s="126"/>
      <c r="L164" s="127"/>
      <c r="M164" s="128"/>
      <c r="N164" s="102"/>
      <c r="O164" s="102"/>
      <c r="P164" s="102"/>
      <c r="Q164" s="95"/>
      <c r="R164" s="140"/>
      <c r="S164" s="140"/>
      <c r="T164" s="140"/>
      <c r="U164" s="140"/>
      <c r="V164" s="140"/>
      <c r="W164" s="140"/>
      <c r="X164" s="140"/>
      <c r="Y164" s="140"/>
      <c r="Z164" s="140"/>
    </row>
    <row r="165" spans="1:26" s="94" customFormat="1" ht="20.25" customHeight="1">
      <c r="A165" s="123"/>
      <c r="B165" s="123"/>
      <c r="C165" s="123"/>
      <c r="D165" s="123"/>
      <c r="E165" s="123" t="s">
        <v>106</v>
      </c>
      <c r="F165" s="124">
        <v>155</v>
      </c>
      <c r="G165" s="123" t="s">
        <v>411</v>
      </c>
      <c r="H165" s="123" t="s">
        <v>412</v>
      </c>
      <c r="I165" s="123"/>
      <c r="J165" s="125">
        <v>17.218</v>
      </c>
      <c r="K165" s="126"/>
      <c r="L165" s="127"/>
      <c r="M165" s="128"/>
      <c r="N165" s="102"/>
      <c r="O165" s="102"/>
      <c r="P165" s="102"/>
      <c r="Q165" s="95"/>
      <c r="R165" s="140"/>
      <c r="S165" s="140"/>
      <c r="T165" s="140"/>
      <c r="U165" s="140"/>
      <c r="V165" s="140"/>
      <c r="W165" s="140"/>
      <c r="X165" s="140"/>
      <c r="Y165" s="140"/>
      <c r="Z165" s="140"/>
    </row>
    <row r="166" spans="1:26" s="94" customFormat="1" ht="20.25" customHeight="1">
      <c r="A166" s="123"/>
      <c r="B166" s="123"/>
      <c r="C166" s="123"/>
      <c r="D166" s="123"/>
      <c r="E166" s="123" t="s">
        <v>106</v>
      </c>
      <c r="F166" s="124">
        <v>194</v>
      </c>
      <c r="G166" s="123" t="s">
        <v>423</v>
      </c>
      <c r="H166" s="123" t="s">
        <v>425</v>
      </c>
      <c r="I166" s="123"/>
      <c r="J166" s="125">
        <v>17.254999999999999</v>
      </c>
      <c r="K166" s="126"/>
      <c r="L166" s="127"/>
      <c r="M166" s="128"/>
      <c r="N166" s="102"/>
      <c r="O166" s="102"/>
      <c r="P166" s="102"/>
      <c r="Q166" s="95"/>
      <c r="R166" s="140"/>
      <c r="S166" s="140"/>
      <c r="T166" s="140"/>
      <c r="U166" s="140"/>
      <c r="V166" s="140"/>
      <c r="W166" s="140"/>
      <c r="X166" s="140"/>
      <c r="Y166" s="140"/>
      <c r="Z166" s="140"/>
    </row>
    <row r="167" spans="1:26" s="94" customFormat="1" ht="20.25" customHeight="1">
      <c r="A167" s="115"/>
      <c r="B167" s="115"/>
      <c r="C167" s="115"/>
      <c r="D167" s="115"/>
      <c r="E167" s="115" t="s">
        <v>106</v>
      </c>
      <c r="F167" s="101">
        <v>127</v>
      </c>
      <c r="G167" s="115" t="s">
        <v>365</v>
      </c>
      <c r="H167" s="115" t="s">
        <v>366</v>
      </c>
      <c r="I167" s="115"/>
      <c r="J167" s="105">
        <v>17.285</v>
      </c>
      <c r="K167" s="91"/>
      <c r="L167" s="92"/>
      <c r="M167" s="93"/>
      <c r="N167" s="102"/>
      <c r="O167" s="102"/>
      <c r="P167" s="102"/>
      <c r="Q167" s="95"/>
      <c r="R167" s="140"/>
      <c r="S167" s="140"/>
      <c r="T167" s="140"/>
      <c r="U167" s="140"/>
      <c r="V167" s="140"/>
      <c r="W167" s="140"/>
      <c r="X167" s="140"/>
      <c r="Y167" s="140"/>
      <c r="Z167" s="140"/>
    </row>
    <row r="168" spans="1:26" s="94" customFormat="1" ht="20.25" customHeight="1">
      <c r="A168" s="115"/>
      <c r="B168" s="115"/>
      <c r="C168" s="115"/>
      <c r="D168" s="115"/>
      <c r="E168" s="115"/>
      <c r="F168" s="101">
        <v>218</v>
      </c>
      <c r="G168" s="115" t="s">
        <v>465</v>
      </c>
      <c r="H168" s="115" t="s">
        <v>466</v>
      </c>
      <c r="I168" s="115"/>
      <c r="J168" s="105">
        <v>17.297999999999998</v>
      </c>
      <c r="K168" s="91"/>
      <c r="L168" s="92"/>
      <c r="M168" s="93"/>
      <c r="N168" s="102"/>
      <c r="O168" s="102"/>
      <c r="P168" s="102"/>
      <c r="Q168" s="95"/>
      <c r="R168" s="140"/>
      <c r="S168" s="140"/>
      <c r="T168" s="140"/>
      <c r="U168" s="140"/>
      <c r="V168" s="140"/>
      <c r="W168" s="140"/>
      <c r="X168" s="140"/>
      <c r="Y168" s="140"/>
      <c r="Z168" s="140"/>
    </row>
    <row r="169" spans="1:26" s="94" customFormat="1" ht="20.25" customHeight="1">
      <c r="A169" s="115"/>
      <c r="B169" s="115"/>
      <c r="C169" s="115" t="s">
        <v>119</v>
      </c>
      <c r="D169" s="115"/>
      <c r="E169" s="115"/>
      <c r="F169" s="101">
        <v>283</v>
      </c>
      <c r="G169" s="115" t="s">
        <v>627</v>
      </c>
      <c r="H169" s="115" t="s">
        <v>628</v>
      </c>
      <c r="I169" s="115"/>
      <c r="J169" s="105">
        <v>17.32</v>
      </c>
      <c r="K169" s="91"/>
      <c r="L169" s="92"/>
      <c r="M169" s="93"/>
      <c r="N169" s="102"/>
      <c r="O169" s="102"/>
      <c r="P169" s="102"/>
      <c r="Q169" s="95"/>
      <c r="R169" s="140"/>
      <c r="S169" s="140"/>
      <c r="T169" s="140"/>
      <c r="U169" s="140"/>
      <c r="V169" s="140"/>
      <c r="W169" s="140"/>
      <c r="X169" s="140"/>
      <c r="Y169" s="140"/>
      <c r="Z169" s="140"/>
    </row>
    <row r="170" spans="1:26" s="94" customFormat="1" ht="20.25" customHeight="1">
      <c r="A170" s="123"/>
      <c r="B170" s="123" t="s">
        <v>106</v>
      </c>
      <c r="C170" s="123"/>
      <c r="D170" s="123"/>
      <c r="E170" s="123" t="s">
        <v>106</v>
      </c>
      <c r="F170" s="124">
        <v>151</v>
      </c>
      <c r="G170" s="123" t="s">
        <v>353</v>
      </c>
      <c r="H170" s="123" t="s">
        <v>355</v>
      </c>
      <c r="I170" s="123"/>
      <c r="J170" s="125">
        <v>17.321000000000002</v>
      </c>
      <c r="K170" s="132"/>
      <c r="L170" s="126"/>
      <c r="M170" s="133"/>
      <c r="N170" s="102"/>
      <c r="O170" s="102"/>
      <c r="P170" s="102"/>
      <c r="Q170" s="95"/>
      <c r="R170" s="140"/>
      <c r="S170" s="140"/>
      <c r="T170" s="140"/>
      <c r="U170" s="140"/>
      <c r="V170" s="140"/>
      <c r="W170" s="140"/>
      <c r="X170" s="140"/>
      <c r="Y170" s="140"/>
      <c r="Z170" s="140"/>
    </row>
    <row r="171" spans="1:26" s="94" customFormat="1" ht="20.25" customHeight="1">
      <c r="A171" s="115"/>
      <c r="B171" s="115"/>
      <c r="C171" s="115" t="s">
        <v>122</v>
      </c>
      <c r="D171" s="115"/>
      <c r="E171" s="115"/>
      <c r="F171" s="101">
        <v>290</v>
      </c>
      <c r="G171" s="115" t="s">
        <v>653</v>
      </c>
      <c r="H171" s="115" t="s">
        <v>654</v>
      </c>
      <c r="I171" s="115"/>
      <c r="J171" s="105">
        <v>17.344000000000001</v>
      </c>
      <c r="K171" s="91"/>
      <c r="L171" s="92"/>
      <c r="M171" s="93"/>
      <c r="N171" s="102"/>
      <c r="O171" s="102"/>
      <c r="P171" s="102"/>
      <c r="Q171" s="95"/>
      <c r="R171" s="140"/>
      <c r="S171" s="140"/>
      <c r="T171" s="140"/>
      <c r="U171" s="140"/>
      <c r="V171" s="140"/>
      <c r="W171" s="140"/>
      <c r="X171" s="140"/>
      <c r="Y171" s="140"/>
      <c r="Z171" s="140"/>
    </row>
    <row r="172" spans="1:26" s="94" customFormat="1" ht="20.25" customHeight="1">
      <c r="A172" s="115"/>
      <c r="B172" s="115"/>
      <c r="C172" s="115" t="s">
        <v>122</v>
      </c>
      <c r="D172" s="115"/>
      <c r="E172" s="115"/>
      <c r="F172" s="101">
        <v>217</v>
      </c>
      <c r="G172" s="115" t="s">
        <v>463</v>
      </c>
      <c r="H172" s="115" t="s">
        <v>464</v>
      </c>
      <c r="I172" s="115"/>
      <c r="J172" s="105">
        <v>17.359000000000002</v>
      </c>
      <c r="K172" s="91"/>
      <c r="L172" s="92"/>
      <c r="M172" s="93"/>
      <c r="N172" s="102"/>
      <c r="O172" s="102"/>
      <c r="P172" s="102"/>
      <c r="Q172" s="95"/>
      <c r="R172" s="140"/>
      <c r="S172" s="140"/>
      <c r="T172" s="140"/>
      <c r="U172" s="140"/>
      <c r="V172" s="140"/>
      <c r="W172" s="140"/>
      <c r="X172" s="140"/>
      <c r="Y172" s="140"/>
      <c r="Z172" s="140"/>
    </row>
    <row r="173" spans="1:26" s="94" customFormat="1" ht="20.25" customHeight="1">
      <c r="A173" s="115"/>
      <c r="B173" s="115"/>
      <c r="C173" s="115"/>
      <c r="D173" s="115"/>
      <c r="E173" s="115"/>
      <c r="F173" s="101">
        <v>106</v>
      </c>
      <c r="G173" s="115" t="s">
        <v>270</v>
      </c>
      <c r="H173" s="115" t="s">
        <v>271</v>
      </c>
      <c r="I173" s="115"/>
      <c r="J173" s="105">
        <v>17.364000000000001</v>
      </c>
      <c r="K173" s="91"/>
      <c r="L173" s="92"/>
      <c r="M173" s="93"/>
      <c r="N173" s="102"/>
      <c r="O173" s="102"/>
      <c r="P173" s="102"/>
      <c r="Q173" s="95"/>
      <c r="R173" s="140"/>
      <c r="S173" s="140"/>
      <c r="T173" s="140"/>
      <c r="U173" s="140"/>
      <c r="V173" s="140"/>
      <c r="W173" s="140"/>
      <c r="X173" s="140"/>
      <c r="Y173" s="140"/>
      <c r="Z173" s="140"/>
    </row>
    <row r="174" spans="1:26" s="131" customFormat="1" ht="20.25" customHeight="1">
      <c r="A174" s="115"/>
      <c r="B174" s="115"/>
      <c r="C174" s="115"/>
      <c r="D174" s="115"/>
      <c r="E174" s="115"/>
      <c r="F174" s="101">
        <v>280</v>
      </c>
      <c r="G174" s="115" t="s">
        <v>629</v>
      </c>
      <c r="H174" s="115" t="s">
        <v>630</v>
      </c>
      <c r="I174" s="115"/>
      <c r="J174" s="105">
        <v>17.373999999999999</v>
      </c>
      <c r="K174" s="91"/>
      <c r="L174" s="92"/>
      <c r="M174" s="93"/>
      <c r="N174" s="102"/>
      <c r="O174" s="102"/>
      <c r="P174" s="102"/>
      <c r="Q174" s="95"/>
      <c r="R174" s="140"/>
      <c r="S174" s="140"/>
      <c r="T174" s="140"/>
      <c r="U174" s="140"/>
      <c r="V174" s="140"/>
      <c r="W174" s="140"/>
      <c r="X174" s="140"/>
      <c r="Y174" s="140"/>
      <c r="Z174" s="140"/>
    </row>
    <row r="175" spans="1:26" s="131" customFormat="1" ht="20.25" customHeight="1">
      <c r="A175" s="123"/>
      <c r="B175" s="123"/>
      <c r="C175" s="123"/>
      <c r="D175" s="123"/>
      <c r="E175" s="123" t="s">
        <v>106</v>
      </c>
      <c r="F175" s="124">
        <v>232</v>
      </c>
      <c r="G175" s="123" t="s">
        <v>341</v>
      </c>
      <c r="H175" s="123"/>
      <c r="I175" s="123"/>
      <c r="J175" s="125">
        <v>17.387</v>
      </c>
      <c r="K175" s="126"/>
      <c r="L175" s="127"/>
      <c r="M175" s="128"/>
      <c r="N175" s="129"/>
      <c r="O175" s="129"/>
      <c r="P175" s="129"/>
      <c r="Q175" s="130"/>
    </row>
    <row r="176" spans="1:26" s="131" customFormat="1" ht="20.25" customHeight="1">
      <c r="A176" s="123"/>
      <c r="B176" s="123"/>
      <c r="C176" s="123"/>
      <c r="D176" s="123"/>
      <c r="E176" s="123"/>
      <c r="F176" s="124">
        <v>250</v>
      </c>
      <c r="G176" s="123" t="s">
        <v>221</v>
      </c>
      <c r="H176" s="123" t="s">
        <v>531</v>
      </c>
      <c r="I176" s="123"/>
      <c r="J176" s="125">
        <v>17.47</v>
      </c>
      <c r="K176" s="126"/>
      <c r="L176" s="127"/>
      <c r="M176" s="128"/>
      <c r="N176" s="102"/>
      <c r="O176" s="102"/>
      <c r="P176" s="102"/>
      <c r="Q176" s="95"/>
      <c r="R176" s="140"/>
      <c r="S176" s="140"/>
      <c r="T176" s="140"/>
      <c r="U176" s="140"/>
      <c r="V176" s="140"/>
      <c r="W176" s="140"/>
      <c r="X176" s="140"/>
      <c r="Y176" s="140"/>
      <c r="Z176" s="140"/>
    </row>
    <row r="177" spans="1:26" s="94" customFormat="1" ht="20.25" customHeight="1">
      <c r="A177" s="115"/>
      <c r="B177" s="115"/>
      <c r="C177" s="115"/>
      <c r="D177" s="115"/>
      <c r="E177" s="115"/>
      <c r="F177" s="101">
        <v>258</v>
      </c>
      <c r="G177" s="115" t="s">
        <v>551</v>
      </c>
      <c r="H177" s="115" t="s">
        <v>553</v>
      </c>
      <c r="I177" s="115"/>
      <c r="J177" s="105">
        <v>17.475000000000001</v>
      </c>
      <c r="K177" s="91"/>
      <c r="L177" s="92"/>
      <c r="M177" s="93"/>
      <c r="N177" s="102"/>
      <c r="O177" s="102"/>
      <c r="P177" s="102"/>
      <c r="Q177" s="95"/>
      <c r="R177" s="140"/>
      <c r="S177" s="140"/>
      <c r="T177" s="140"/>
      <c r="U177" s="140"/>
      <c r="V177" s="140"/>
      <c r="W177" s="140"/>
      <c r="X177" s="140"/>
      <c r="Y177" s="140"/>
      <c r="Z177" s="140"/>
    </row>
    <row r="178" spans="1:26" s="94" customFormat="1" ht="20.25" customHeight="1">
      <c r="A178" s="115"/>
      <c r="B178" s="115"/>
      <c r="C178" s="115"/>
      <c r="D178" s="115"/>
      <c r="E178" s="115"/>
      <c r="F178" s="101">
        <v>300</v>
      </c>
      <c r="G178" s="115" t="s">
        <v>644</v>
      </c>
      <c r="H178" s="115" t="s">
        <v>646</v>
      </c>
      <c r="I178" s="115"/>
      <c r="J178" s="105">
        <v>17.475999999999999</v>
      </c>
      <c r="K178" s="91"/>
      <c r="L178" s="92"/>
      <c r="M178" s="93"/>
      <c r="N178" s="102"/>
      <c r="O178" s="102"/>
      <c r="P178" s="102"/>
      <c r="Q178" s="95"/>
      <c r="R178" s="140"/>
      <c r="S178" s="140"/>
      <c r="T178" s="140"/>
      <c r="U178" s="140"/>
      <c r="V178" s="140"/>
      <c r="W178" s="140"/>
      <c r="X178" s="140"/>
      <c r="Y178" s="140"/>
      <c r="Z178" s="140"/>
    </row>
    <row r="179" spans="1:26" s="94" customFormat="1" ht="20.25" customHeight="1">
      <c r="A179" s="123"/>
      <c r="B179" s="123"/>
      <c r="C179" s="123"/>
      <c r="D179" s="123"/>
      <c r="E179" s="123" t="s">
        <v>106</v>
      </c>
      <c r="F179" s="124">
        <v>299</v>
      </c>
      <c r="G179" s="123" t="s">
        <v>545</v>
      </c>
      <c r="H179" s="123" t="s">
        <v>546</v>
      </c>
      <c r="I179" s="123"/>
      <c r="J179" s="125">
        <v>17.478999999999999</v>
      </c>
      <c r="K179" s="126"/>
      <c r="L179" s="127"/>
      <c r="M179" s="128"/>
      <c r="N179" s="102"/>
      <c r="O179" s="102"/>
      <c r="P179" s="102"/>
      <c r="Q179" s="95"/>
      <c r="R179" s="140"/>
      <c r="S179" s="140"/>
      <c r="T179" s="140"/>
      <c r="U179" s="140"/>
      <c r="V179" s="140"/>
      <c r="W179" s="140"/>
      <c r="X179" s="140"/>
      <c r="Y179" s="140"/>
      <c r="Z179" s="140"/>
    </row>
    <row r="180" spans="1:26" s="94" customFormat="1" ht="20.25" customHeight="1">
      <c r="A180" s="104"/>
      <c r="B180" s="104"/>
      <c r="C180" s="104"/>
      <c r="D180" s="104"/>
      <c r="E180" s="115"/>
      <c r="F180" s="101">
        <v>17</v>
      </c>
      <c r="G180" s="104" t="s">
        <v>359</v>
      </c>
      <c r="H180" s="104" t="s">
        <v>510</v>
      </c>
      <c r="I180" s="104"/>
      <c r="J180" s="105">
        <v>17.492000000000001</v>
      </c>
      <c r="K180" s="91"/>
      <c r="L180" s="92"/>
      <c r="M180" s="93"/>
      <c r="N180" s="102"/>
      <c r="O180" s="102"/>
      <c r="P180" s="102"/>
      <c r="Q180" s="95"/>
      <c r="R180" s="140"/>
      <c r="S180" s="140"/>
      <c r="T180" s="140"/>
      <c r="U180" s="140"/>
      <c r="V180" s="140"/>
      <c r="W180" s="140"/>
      <c r="X180" s="140"/>
      <c r="Y180" s="140"/>
      <c r="Z180" s="140"/>
    </row>
    <row r="181" spans="1:26" s="94" customFormat="1" ht="20.25" customHeight="1">
      <c r="A181" s="115"/>
      <c r="B181" s="115"/>
      <c r="C181" s="115"/>
      <c r="D181" s="115"/>
      <c r="E181" s="115"/>
      <c r="F181" s="101">
        <v>135</v>
      </c>
      <c r="G181" s="115" t="s">
        <v>387</v>
      </c>
      <c r="H181" s="115" t="s">
        <v>388</v>
      </c>
      <c r="I181" s="115"/>
      <c r="J181" s="105">
        <v>17.5</v>
      </c>
      <c r="K181" s="91"/>
      <c r="L181" s="92"/>
      <c r="M181" s="93"/>
      <c r="N181" s="102"/>
      <c r="O181" s="102"/>
      <c r="P181" s="102"/>
      <c r="Q181" s="95"/>
      <c r="R181" s="140"/>
      <c r="S181" s="140"/>
      <c r="T181" s="140"/>
      <c r="U181" s="140"/>
      <c r="V181" s="140"/>
      <c r="W181" s="140"/>
      <c r="X181" s="140"/>
      <c r="Y181" s="140"/>
      <c r="Z181" s="140"/>
    </row>
    <row r="182" spans="1:26" s="94" customFormat="1" ht="20.25" customHeight="1">
      <c r="A182" s="115"/>
      <c r="B182" s="115"/>
      <c r="C182" s="115"/>
      <c r="D182" s="115"/>
      <c r="E182" s="115" t="s">
        <v>106</v>
      </c>
      <c r="F182" s="101">
        <v>203</v>
      </c>
      <c r="G182" s="115" t="s">
        <v>391</v>
      </c>
      <c r="H182" s="115" t="s">
        <v>394</v>
      </c>
      <c r="I182" s="115"/>
      <c r="J182" s="105">
        <v>17.5</v>
      </c>
      <c r="K182" s="91"/>
      <c r="L182" s="92"/>
      <c r="M182" s="93"/>
      <c r="N182" s="102"/>
      <c r="O182" s="102"/>
      <c r="P182" s="102"/>
      <c r="Q182" s="95"/>
      <c r="R182" s="140"/>
      <c r="S182" s="140"/>
      <c r="T182" s="140"/>
      <c r="U182" s="140"/>
      <c r="V182" s="140"/>
      <c r="W182" s="140"/>
      <c r="X182" s="140"/>
      <c r="Y182" s="140"/>
      <c r="Z182" s="140"/>
    </row>
    <row r="183" spans="1:26" s="94" customFormat="1" ht="20.25" customHeight="1">
      <c r="A183" s="115" t="s">
        <v>106</v>
      </c>
      <c r="B183" s="115"/>
      <c r="C183" s="115"/>
      <c r="D183" s="115"/>
      <c r="E183" s="115"/>
      <c r="F183" s="101">
        <v>279</v>
      </c>
      <c r="G183" s="115" t="s">
        <v>624</v>
      </c>
      <c r="H183" s="115" t="s">
        <v>625</v>
      </c>
      <c r="I183" s="115"/>
      <c r="J183" s="105">
        <v>17.513000000000002</v>
      </c>
      <c r="K183" s="91"/>
      <c r="L183" s="92"/>
      <c r="M183" s="93"/>
      <c r="N183" s="102"/>
      <c r="O183" s="102"/>
      <c r="P183" s="102"/>
      <c r="Q183" s="95"/>
      <c r="R183" s="140"/>
      <c r="S183" s="140"/>
      <c r="T183" s="140"/>
      <c r="U183" s="140"/>
      <c r="V183" s="140"/>
      <c r="W183" s="140"/>
      <c r="X183" s="140"/>
      <c r="Y183" s="140"/>
      <c r="Z183" s="140"/>
    </row>
    <row r="184" spans="1:26" s="94" customFormat="1" ht="20.25" customHeight="1">
      <c r="A184" s="123"/>
      <c r="B184" s="123"/>
      <c r="C184" s="123"/>
      <c r="D184" s="123"/>
      <c r="E184" s="123" t="s">
        <v>106</v>
      </c>
      <c r="F184" s="124">
        <v>221</v>
      </c>
      <c r="G184" s="123" t="s">
        <v>469</v>
      </c>
      <c r="H184" s="123" t="s">
        <v>470</v>
      </c>
      <c r="I184" s="123"/>
      <c r="J184" s="125">
        <v>17.542000000000002</v>
      </c>
      <c r="K184" s="126"/>
      <c r="L184" s="127" t="s">
        <v>723</v>
      </c>
      <c r="M184" s="128">
        <v>336</v>
      </c>
      <c r="N184" s="102"/>
      <c r="O184" s="102"/>
      <c r="P184" s="102"/>
      <c r="Q184" s="95"/>
      <c r="R184" s="140"/>
      <c r="S184" s="140"/>
      <c r="T184" s="140"/>
      <c r="U184" s="140"/>
      <c r="V184" s="140"/>
      <c r="W184" s="140"/>
      <c r="X184" s="140"/>
      <c r="Y184" s="140"/>
      <c r="Z184" s="140"/>
    </row>
    <row r="185" spans="1:26" s="131" customFormat="1" ht="20.25" customHeight="1">
      <c r="A185" s="115"/>
      <c r="B185" s="115"/>
      <c r="C185" s="115"/>
      <c r="D185" s="115"/>
      <c r="E185" s="115"/>
      <c r="F185" s="101">
        <v>195</v>
      </c>
      <c r="G185" s="115" t="s">
        <v>383</v>
      </c>
      <c r="H185" s="115" t="s">
        <v>386</v>
      </c>
      <c r="I185" s="115"/>
      <c r="J185" s="105">
        <v>17.584</v>
      </c>
      <c r="K185" s="91"/>
      <c r="L185" s="92" t="s">
        <v>724</v>
      </c>
      <c r="M185" s="93">
        <v>280</v>
      </c>
      <c r="N185" s="102"/>
      <c r="O185" s="102"/>
      <c r="P185" s="102"/>
      <c r="Q185" s="95"/>
      <c r="R185" s="140"/>
      <c r="S185" s="140"/>
      <c r="T185" s="140"/>
      <c r="U185" s="140"/>
      <c r="V185" s="140"/>
      <c r="W185" s="140"/>
      <c r="X185" s="140"/>
      <c r="Y185" s="140"/>
      <c r="Z185" s="140"/>
    </row>
    <row r="186" spans="1:26" s="94" customFormat="1" ht="20.25" customHeight="1">
      <c r="A186" s="115"/>
      <c r="B186" s="115"/>
      <c r="C186" s="115" t="s">
        <v>122</v>
      </c>
      <c r="D186" s="115"/>
      <c r="E186" s="115"/>
      <c r="F186" s="101">
        <v>10</v>
      </c>
      <c r="G186" s="115" t="s">
        <v>268</v>
      </c>
      <c r="H186" s="115" t="s">
        <v>269</v>
      </c>
      <c r="I186" s="115"/>
      <c r="J186" s="105">
        <v>17.597000000000001</v>
      </c>
      <c r="K186" s="91"/>
      <c r="L186" s="92" t="s">
        <v>725</v>
      </c>
      <c r="M186" s="93">
        <v>238.00000000000003</v>
      </c>
      <c r="N186" s="102"/>
      <c r="O186" s="102"/>
      <c r="P186" s="102"/>
      <c r="Q186" s="95"/>
      <c r="R186" s="140"/>
      <c r="S186" s="140"/>
      <c r="T186" s="140"/>
      <c r="U186" s="140"/>
      <c r="V186" s="140"/>
      <c r="W186" s="140"/>
      <c r="X186" s="140"/>
      <c r="Y186" s="140"/>
      <c r="Z186" s="140"/>
    </row>
    <row r="187" spans="1:26" s="131" customFormat="1" ht="20.25" customHeight="1">
      <c r="A187" s="123"/>
      <c r="B187" s="123"/>
      <c r="C187" s="123" t="s">
        <v>122</v>
      </c>
      <c r="D187" s="123"/>
      <c r="E187" s="123" t="s">
        <v>106</v>
      </c>
      <c r="F187" s="124">
        <v>44</v>
      </c>
      <c r="G187" s="123" t="s">
        <v>146</v>
      </c>
      <c r="H187" s="123" t="s">
        <v>147</v>
      </c>
      <c r="I187" s="123"/>
      <c r="J187" s="125">
        <v>17.603000000000002</v>
      </c>
      <c r="K187" s="126"/>
      <c r="L187" s="127" t="s">
        <v>726</v>
      </c>
      <c r="M187" s="128">
        <v>182</v>
      </c>
      <c r="N187" s="102"/>
      <c r="O187" s="102"/>
      <c r="P187" s="102"/>
      <c r="Q187" s="95"/>
      <c r="R187" s="140"/>
      <c r="S187" s="140"/>
      <c r="T187" s="140"/>
      <c r="U187" s="140"/>
      <c r="V187" s="140"/>
      <c r="W187" s="140"/>
      <c r="X187" s="140"/>
      <c r="Y187" s="140"/>
      <c r="Z187" s="140"/>
    </row>
    <row r="188" spans="1:26" s="94" customFormat="1" ht="20.25" customHeight="1">
      <c r="A188" s="123"/>
      <c r="B188" s="123"/>
      <c r="C188" s="123" t="s">
        <v>119</v>
      </c>
      <c r="D188" s="123"/>
      <c r="E188" s="123" t="s">
        <v>106</v>
      </c>
      <c r="F188" s="124">
        <v>49</v>
      </c>
      <c r="G188" s="123" t="s">
        <v>347</v>
      </c>
      <c r="H188" s="123" t="s">
        <v>348</v>
      </c>
      <c r="I188" s="123"/>
      <c r="J188" s="125">
        <v>17.625</v>
      </c>
      <c r="K188" s="126"/>
      <c r="L188" s="127" t="s">
        <v>727</v>
      </c>
      <c r="M188" s="128">
        <v>140</v>
      </c>
      <c r="N188" s="102"/>
      <c r="O188" s="102"/>
      <c r="P188" s="102"/>
      <c r="Q188" s="95"/>
      <c r="R188" s="140"/>
      <c r="S188" s="140"/>
      <c r="T188" s="140"/>
      <c r="U188" s="140"/>
      <c r="V188" s="140"/>
      <c r="W188" s="140"/>
      <c r="X188" s="140"/>
      <c r="Y188" s="140"/>
      <c r="Z188" s="140"/>
    </row>
    <row r="189" spans="1:26" s="94" customFormat="1" ht="20.25" customHeight="1">
      <c r="A189" s="115" t="s">
        <v>106</v>
      </c>
      <c r="B189" s="115"/>
      <c r="C189" s="115"/>
      <c r="D189" s="115"/>
      <c r="E189" s="115"/>
      <c r="F189" s="101">
        <v>68</v>
      </c>
      <c r="G189" s="115" t="s">
        <v>253</v>
      </c>
      <c r="H189" s="115" t="s">
        <v>257</v>
      </c>
      <c r="I189" s="115"/>
      <c r="J189" s="105">
        <v>17.626000000000001</v>
      </c>
      <c r="K189" s="91"/>
      <c r="L189" s="92" t="s">
        <v>728</v>
      </c>
      <c r="M189" s="110">
        <v>98.000000000000014</v>
      </c>
      <c r="N189" s="102"/>
      <c r="O189" s="102"/>
      <c r="P189" s="102"/>
      <c r="Q189" s="95"/>
      <c r="R189" s="140"/>
      <c r="S189" s="140"/>
      <c r="T189" s="140"/>
      <c r="U189" s="140"/>
      <c r="V189" s="140"/>
      <c r="W189" s="140"/>
      <c r="X189" s="140"/>
      <c r="Y189" s="140"/>
      <c r="Z189" s="140"/>
    </row>
    <row r="190" spans="1:26" s="94" customFormat="1" ht="20.25" customHeight="1">
      <c r="A190" s="123"/>
      <c r="B190" s="123"/>
      <c r="C190" s="123" t="s">
        <v>122</v>
      </c>
      <c r="D190" s="123"/>
      <c r="E190" s="123" t="s">
        <v>106</v>
      </c>
      <c r="F190" s="124">
        <v>171</v>
      </c>
      <c r="G190" s="123" t="s">
        <v>154</v>
      </c>
      <c r="H190" s="123" t="s">
        <v>158</v>
      </c>
      <c r="I190" s="123"/>
      <c r="J190" s="125">
        <v>17.635000000000002</v>
      </c>
      <c r="K190" s="126"/>
      <c r="L190" s="127" t="s">
        <v>729</v>
      </c>
      <c r="M190" s="128">
        <v>70</v>
      </c>
      <c r="N190" s="102"/>
      <c r="O190" s="102"/>
      <c r="P190" s="102"/>
      <c r="Q190" s="95"/>
      <c r="R190" s="140"/>
      <c r="S190" s="140"/>
      <c r="T190" s="140"/>
      <c r="U190" s="140"/>
      <c r="V190" s="140"/>
      <c r="W190" s="140"/>
      <c r="X190" s="140"/>
      <c r="Y190" s="140"/>
      <c r="Z190" s="140"/>
    </row>
    <row r="191" spans="1:26" s="94" customFormat="1" ht="20.25" customHeight="1">
      <c r="A191" s="115"/>
      <c r="B191" s="115"/>
      <c r="C191" s="115"/>
      <c r="D191" s="115"/>
      <c r="E191" s="115"/>
      <c r="F191" s="101">
        <v>262</v>
      </c>
      <c r="G191" s="115" t="s">
        <v>560</v>
      </c>
      <c r="H191" s="115" t="s">
        <v>561</v>
      </c>
      <c r="I191" s="115"/>
      <c r="J191" s="105">
        <v>17.643999999999998</v>
      </c>
      <c r="K191" s="91"/>
      <c r="L191" s="92" t="s">
        <v>730</v>
      </c>
      <c r="M191" s="93">
        <v>56</v>
      </c>
      <c r="N191" s="102"/>
      <c r="O191" s="102"/>
      <c r="P191" s="102"/>
      <c r="Q191" s="95"/>
      <c r="R191" s="140"/>
      <c r="S191" s="140"/>
      <c r="T191" s="140"/>
      <c r="U191" s="140"/>
      <c r="V191" s="140"/>
      <c r="W191" s="140"/>
      <c r="X191" s="140"/>
      <c r="Y191" s="140"/>
      <c r="Z191" s="140"/>
    </row>
    <row r="192" spans="1:26" s="94" customFormat="1" ht="20.25" customHeight="1">
      <c r="A192" s="123"/>
      <c r="B192" s="123"/>
      <c r="C192" s="123"/>
      <c r="D192" s="123"/>
      <c r="E192" s="123" t="s">
        <v>106</v>
      </c>
      <c r="F192" s="124">
        <v>137</v>
      </c>
      <c r="G192" s="123" t="s">
        <v>316</v>
      </c>
      <c r="H192" s="123" t="s">
        <v>318</v>
      </c>
      <c r="I192" s="123"/>
      <c r="J192" s="125">
        <v>17.654</v>
      </c>
      <c r="K192" s="126"/>
      <c r="L192" s="127"/>
      <c r="M192" s="128"/>
      <c r="N192" s="102"/>
      <c r="O192" s="102"/>
      <c r="P192" s="102"/>
      <c r="Q192" s="95"/>
      <c r="R192" s="140"/>
      <c r="S192" s="140"/>
      <c r="T192" s="140"/>
      <c r="U192" s="140"/>
      <c r="V192" s="140"/>
      <c r="W192" s="140"/>
      <c r="X192" s="140"/>
      <c r="Y192" s="140"/>
      <c r="Z192" s="140"/>
    </row>
    <row r="193" spans="1:26" s="131" customFormat="1" ht="20.25" customHeight="1">
      <c r="A193" s="115"/>
      <c r="B193" s="115"/>
      <c r="C193" s="115"/>
      <c r="D193" s="115"/>
      <c r="E193" s="115"/>
      <c r="F193" s="101">
        <v>179</v>
      </c>
      <c r="G193" s="115" t="s">
        <v>500</v>
      </c>
      <c r="H193" s="115" t="s">
        <v>501</v>
      </c>
      <c r="I193" s="115"/>
      <c r="J193" s="105">
        <v>17.678000000000001</v>
      </c>
      <c r="K193" s="91"/>
      <c r="L193" s="92"/>
      <c r="M193" s="93"/>
      <c r="N193" s="102"/>
      <c r="O193" s="102"/>
      <c r="P193" s="102"/>
      <c r="Q193" s="95"/>
      <c r="R193" s="140"/>
      <c r="S193" s="140"/>
      <c r="T193" s="140"/>
      <c r="U193" s="140"/>
      <c r="V193" s="140"/>
      <c r="W193" s="140"/>
      <c r="X193" s="140"/>
      <c r="Y193" s="140"/>
      <c r="Z193" s="140"/>
    </row>
    <row r="194" spans="1:26" s="131" customFormat="1" ht="20.25" customHeight="1">
      <c r="A194" s="123"/>
      <c r="B194" s="123"/>
      <c r="C194" s="123"/>
      <c r="D194" s="123"/>
      <c r="E194" s="123" t="s">
        <v>106</v>
      </c>
      <c r="F194" s="124">
        <v>270</v>
      </c>
      <c r="G194" s="123" t="s">
        <v>341</v>
      </c>
      <c r="H194" s="123" t="s">
        <v>360</v>
      </c>
      <c r="I194" s="123"/>
      <c r="J194" s="125">
        <v>17.681999999999999</v>
      </c>
      <c r="K194" s="126"/>
      <c r="L194" s="127"/>
      <c r="M194" s="128"/>
      <c r="N194" s="129"/>
      <c r="O194" s="129"/>
      <c r="P194" s="129"/>
      <c r="Q194" s="130"/>
    </row>
    <row r="195" spans="1:26" s="94" customFormat="1" ht="20.25" customHeight="1">
      <c r="A195" s="115"/>
      <c r="B195" s="115"/>
      <c r="C195" s="115" t="s">
        <v>122</v>
      </c>
      <c r="D195" s="115"/>
      <c r="E195" s="115"/>
      <c r="F195" s="101">
        <v>249</v>
      </c>
      <c r="G195" s="115" t="s">
        <v>448</v>
      </c>
      <c r="H195" s="115" t="s">
        <v>450</v>
      </c>
      <c r="I195" s="115"/>
      <c r="J195" s="105">
        <v>17.72</v>
      </c>
      <c r="K195" s="91"/>
      <c r="L195" s="92"/>
      <c r="M195" s="93"/>
      <c r="N195" s="102"/>
      <c r="O195" s="102"/>
      <c r="P195" s="102"/>
      <c r="Q195" s="95"/>
      <c r="R195" s="140"/>
      <c r="S195" s="140"/>
      <c r="T195" s="140"/>
      <c r="U195" s="140"/>
      <c r="V195" s="140"/>
      <c r="W195" s="140"/>
      <c r="X195" s="140"/>
      <c r="Y195" s="140"/>
      <c r="Z195" s="140"/>
    </row>
    <row r="196" spans="1:26" s="131" customFormat="1" ht="20.25" customHeight="1">
      <c r="A196" s="115"/>
      <c r="B196" s="115"/>
      <c r="C196" s="115"/>
      <c r="D196" s="115"/>
      <c r="E196" s="115"/>
      <c r="F196" s="101">
        <v>199</v>
      </c>
      <c r="G196" s="115" t="s">
        <v>426</v>
      </c>
      <c r="H196" s="115" t="s">
        <v>428</v>
      </c>
      <c r="I196" s="115"/>
      <c r="J196" s="105">
        <v>17.733000000000001</v>
      </c>
      <c r="K196" s="91"/>
      <c r="L196" s="92"/>
      <c r="M196" s="93"/>
      <c r="N196" s="102"/>
      <c r="O196" s="102"/>
      <c r="P196" s="102"/>
      <c r="Q196" s="95"/>
      <c r="R196" s="140"/>
      <c r="S196" s="140"/>
      <c r="T196" s="140"/>
      <c r="U196" s="140"/>
      <c r="V196" s="140"/>
      <c r="W196" s="140"/>
      <c r="X196" s="140"/>
      <c r="Y196" s="140"/>
      <c r="Z196" s="140"/>
    </row>
    <row r="197" spans="1:26" s="131" customFormat="1" ht="20.25" customHeight="1">
      <c r="A197" s="115"/>
      <c r="B197" s="115"/>
      <c r="C197" s="115"/>
      <c r="D197" s="115"/>
      <c r="E197" s="115" t="s">
        <v>106</v>
      </c>
      <c r="F197" s="101">
        <v>273</v>
      </c>
      <c r="G197" s="115" t="s">
        <v>611</v>
      </c>
      <c r="H197" s="115" t="s">
        <v>612</v>
      </c>
      <c r="I197" s="115"/>
      <c r="J197" s="105">
        <v>17.762</v>
      </c>
      <c r="K197" s="91"/>
      <c r="L197" s="92"/>
      <c r="M197" s="93"/>
      <c r="N197" s="102"/>
      <c r="O197" s="102"/>
      <c r="P197" s="102"/>
      <c r="Q197" s="95"/>
      <c r="R197" s="140"/>
      <c r="S197" s="140"/>
      <c r="T197" s="140"/>
      <c r="U197" s="140"/>
      <c r="V197" s="140"/>
      <c r="W197" s="140"/>
      <c r="X197" s="140"/>
      <c r="Y197" s="140"/>
      <c r="Z197" s="140"/>
    </row>
    <row r="198" spans="1:26" s="94" customFormat="1" ht="20.25" customHeight="1">
      <c r="A198" s="104"/>
      <c r="B198" s="104"/>
      <c r="C198" s="104"/>
      <c r="D198" s="104"/>
      <c r="E198" s="115"/>
      <c r="F198" s="101">
        <v>27</v>
      </c>
      <c r="G198" s="104" t="s">
        <v>216</v>
      </c>
      <c r="H198" s="104" t="s">
        <v>217</v>
      </c>
      <c r="I198" s="104"/>
      <c r="J198" s="105">
        <v>17.763000000000002</v>
      </c>
      <c r="K198" s="91"/>
      <c r="L198" s="92"/>
      <c r="M198" s="93"/>
      <c r="N198" s="102"/>
      <c r="O198" s="102"/>
      <c r="P198" s="102"/>
      <c r="Q198" s="95"/>
      <c r="R198" s="140"/>
      <c r="S198" s="140"/>
      <c r="T198" s="140"/>
      <c r="U198" s="140"/>
      <c r="V198" s="140"/>
      <c r="W198" s="140"/>
      <c r="X198" s="140"/>
      <c r="Y198" s="140"/>
      <c r="Z198" s="140"/>
    </row>
    <row r="199" spans="1:26" s="94" customFormat="1" ht="20.25" customHeight="1">
      <c r="A199" s="115"/>
      <c r="B199" s="115"/>
      <c r="C199" s="115" t="s">
        <v>121</v>
      </c>
      <c r="D199" s="115"/>
      <c r="E199" s="115"/>
      <c r="F199" s="101">
        <v>124</v>
      </c>
      <c r="G199" s="115" t="s">
        <v>333</v>
      </c>
      <c r="H199" s="115" t="s">
        <v>334</v>
      </c>
      <c r="I199" s="115"/>
      <c r="J199" s="105">
        <v>17.774999999999999</v>
      </c>
      <c r="K199" s="91"/>
      <c r="L199" s="92"/>
      <c r="M199" s="93"/>
      <c r="N199" s="102"/>
      <c r="O199" s="102"/>
      <c r="P199" s="102"/>
      <c r="Q199" s="95"/>
      <c r="R199" s="140"/>
      <c r="S199" s="140"/>
      <c r="T199" s="140"/>
      <c r="U199" s="140"/>
      <c r="V199" s="140"/>
      <c r="W199" s="140"/>
      <c r="X199" s="140"/>
      <c r="Y199" s="140"/>
      <c r="Z199" s="140"/>
    </row>
    <row r="200" spans="1:26" s="94" customFormat="1" ht="20.25" customHeight="1">
      <c r="A200" s="115"/>
      <c r="B200" s="115"/>
      <c r="C200" s="115"/>
      <c r="D200" s="115"/>
      <c r="E200" s="115" t="s">
        <v>106</v>
      </c>
      <c r="F200" s="101">
        <v>104</v>
      </c>
      <c r="G200" s="115" t="s">
        <v>339</v>
      </c>
      <c r="H200" s="115" t="s">
        <v>340</v>
      </c>
      <c r="I200" s="115"/>
      <c r="J200" s="105">
        <v>17.818999999999999</v>
      </c>
      <c r="K200" s="91"/>
      <c r="L200" s="92"/>
      <c r="M200" s="93"/>
      <c r="N200" s="102"/>
      <c r="O200" s="102"/>
      <c r="P200" s="102"/>
      <c r="Q200" s="95"/>
      <c r="R200" s="140"/>
      <c r="S200" s="140"/>
      <c r="T200" s="140"/>
      <c r="U200" s="140"/>
      <c r="V200" s="140"/>
      <c r="W200" s="140"/>
      <c r="X200" s="140"/>
      <c r="Y200" s="140"/>
      <c r="Z200" s="140"/>
    </row>
    <row r="201" spans="1:26" s="94" customFormat="1" ht="20.25" customHeight="1">
      <c r="A201" s="115"/>
      <c r="B201" s="115"/>
      <c r="C201" s="115"/>
      <c r="D201" s="115"/>
      <c r="E201" s="115"/>
      <c r="F201" s="101">
        <v>176</v>
      </c>
      <c r="G201" s="115" t="s">
        <v>395</v>
      </c>
      <c r="H201" s="115" t="s">
        <v>396</v>
      </c>
      <c r="I201" s="115"/>
      <c r="J201" s="105">
        <v>17.856999999999999</v>
      </c>
      <c r="K201" s="91"/>
      <c r="L201" s="92"/>
      <c r="M201" s="93"/>
      <c r="N201" s="102"/>
      <c r="O201" s="102"/>
      <c r="P201" s="102"/>
      <c r="Q201" s="95"/>
      <c r="R201" s="140"/>
      <c r="S201" s="140"/>
      <c r="T201" s="140"/>
      <c r="U201" s="140"/>
      <c r="V201" s="140"/>
      <c r="W201" s="140"/>
      <c r="X201" s="140"/>
      <c r="Y201" s="140"/>
      <c r="Z201" s="140"/>
    </row>
    <row r="202" spans="1:26" s="94" customFormat="1" ht="20.25" customHeight="1">
      <c r="A202" s="104"/>
      <c r="B202" s="104"/>
      <c r="C202" s="104"/>
      <c r="D202" s="104"/>
      <c r="E202" s="115"/>
      <c r="F202" s="101">
        <v>123</v>
      </c>
      <c r="G202" s="115" t="s">
        <v>349</v>
      </c>
      <c r="H202" s="104" t="s">
        <v>350</v>
      </c>
      <c r="I202" s="104"/>
      <c r="J202" s="105">
        <v>17.885000000000002</v>
      </c>
      <c r="K202" s="91"/>
      <c r="L202" s="92"/>
      <c r="M202" s="93"/>
      <c r="N202" s="102"/>
      <c r="O202" s="102"/>
      <c r="P202" s="102"/>
      <c r="Q202" s="95"/>
      <c r="R202" s="140"/>
      <c r="S202" s="140"/>
      <c r="T202" s="140"/>
      <c r="U202" s="140"/>
      <c r="V202" s="140"/>
      <c r="W202" s="140"/>
      <c r="X202" s="140"/>
      <c r="Y202" s="140"/>
      <c r="Z202" s="140"/>
    </row>
    <row r="203" spans="1:26" s="94" customFormat="1" ht="20.25" customHeight="1">
      <c r="A203" s="123"/>
      <c r="B203" s="123" t="s">
        <v>106</v>
      </c>
      <c r="C203" s="123" t="s">
        <v>122</v>
      </c>
      <c r="D203" s="123"/>
      <c r="E203" s="123" t="s">
        <v>106</v>
      </c>
      <c r="F203" s="124">
        <v>32</v>
      </c>
      <c r="G203" s="123" t="s">
        <v>154</v>
      </c>
      <c r="H203" s="123" t="s">
        <v>155</v>
      </c>
      <c r="I203" s="123"/>
      <c r="J203" s="125">
        <v>17.899999999999999</v>
      </c>
      <c r="K203" s="126"/>
      <c r="L203" s="127"/>
      <c r="M203" s="128"/>
      <c r="N203" s="102"/>
      <c r="O203" s="102"/>
      <c r="P203" s="102"/>
      <c r="Q203" s="95"/>
      <c r="R203" s="140"/>
      <c r="S203" s="140"/>
      <c r="T203" s="140"/>
      <c r="U203" s="140"/>
      <c r="V203" s="140"/>
      <c r="W203" s="140"/>
      <c r="X203" s="140"/>
      <c r="Y203" s="140"/>
      <c r="Z203" s="140"/>
    </row>
    <row r="204" spans="1:26" s="94" customFormat="1" ht="20.25" customHeight="1">
      <c r="A204" s="115"/>
      <c r="B204" s="115"/>
      <c r="C204" s="115"/>
      <c r="D204" s="115"/>
      <c r="E204" s="115"/>
      <c r="F204" s="101">
        <v>107</v>
      </c>
      <c r="G204" s="115" t="s">
        <v>279</v>
      </c>
      <c r="H204" s="115" t="s">
        <v>281</v>
      </c>
      <c r="I204" s="115"/>
      <c r="J204" s="105">
        <v>17.949000000000002</v>
      </c>
      <c r="K204" s="91"/>
      <c r="L204" s="92"/>
      <c r="M204" s="93"/>
      <c r="N204" s="102"/>
      <c r="O204" s="102"/>
      <c r="P204" s="102"/>
      <c r="Q204" s="95"/>
      <c r="R204" s="140"/>
      <c r="S204" s="140"/>
      <c r="T204" s="140"/>
      <c r="U204" s="140"/>
      <c r="V204" s="140"/>
      <c r="W204" s="140"/>
      <c r="X204" s="140"/>
      <c r="Y204" s="140"/>
      <c r="Z204" s="140"/>
    </row>
    <row r="205" spans="1:26" s="94" customFormat="1" ht="20.25" customHeight="1">
      <c r="A205" s="104"/>
      <c r="B205" s="104"/>
      <c r="C205" s="104"/>
      <c r="D205" s="104"/>
      <c r="E205" s="115"/>
      <c r="F205" s="101">
        <v>112</v>
      </c>
      <c r="G205" s="115" t="s">
        <v>563</v>
      </c>
      <c r="H205" s="104" t="s">
        <v>564</v>
      </c>
      <c r="I205" s="104"/>
      <c r="J205" s="105">
        <v>17.95</v>
      </c>
      <c r="K205" s="91"/>
      <c r="L205" s="92"/>
      <c r="M205" s="93"/>
      <c r="N205" s="102"/>
      <c r="O205" s="102"/>
      <c r="P205" s="102"/>
      <c r="Q205" s="95"/>
      <c r="R205" s="140"/>
      <c r="S205" s="140"/>
      <c r="T205" s="140"/>
      <c r="U205" s="140"/>
      <c r="V205" s="140"/>
      <c r="W205" s="140"/>
      <c r="X205" s="140"/>
      <c r="Y205" s="140"/>
      <c r="Z205" s="140"/>
    </row>
    <row r="206" spans="1:26" s="94" customFormat="1" ht="20.25" customHeight="1">
      <c r="A206" s="115"/>
      <c r="B206" s="115"/>
      <c r="C206" s="115"/>
      <c r="D206" s="115"/>
      <c r="E206" s="115"/>
      <c r="F206" s="101">
        <v>79</v>
      </c>
      <c r="G206" s="115" t="s">
        <v>294</v>
      </c>
      <c r="H206" s="115" t="s">
        <v>295</v>
      </c>
      <c r="I206" s="115"/>
      <c r="J206" s="105">
        <v>18.018999999999998</v>
      </c>
      <c r="K206" s="110"/>
      <c r="L206" s="91"/>
      <c r="M206" s="109"/>
      <c r="N206" s="102"/>
      <c r="O206" s="102"/>
      <c r="P206" s="102"/>
      <c r="Q206" s="95"/>
      <c r="R206" s="140"/>
      <c r="S206" s="140"/>
      <c r="T206" s="140"/>
      <c r="U206" s="140"/>
      <c r="V206" s="140"/>
      <c r="W206" s="140"/>
      <c r="X206" s="140"/>
      <c r="Y206" s="140"/>
      <c r="Z206" s="140"/>
    </row>
    <row r="207" spans="1:26" s="94" customFormat="1" ht="20.25" customHeight="1">
      <c r="A207" s="104"/>
      <c r="B207" s="104"/>
      <c r="C207" s="104"/>
      <c r="D207" s="104"/>
      <c r="E207" s="115"/>
      <c r="F207" s="101">
        <v>284</v>
      </c>
      <c r="G207" s="115" t="s">
        <v>631</v>
      </c>
      <c r="H207" s="104" t="s">
        <v>632</v>
      </c>
      <c r="I207" s="104"/>
      <c r="J207" s="105">
        <v>18.050999999999998</v>
      </c>
      <c r="K207" s="91"/>
      <c r="L207" s="92"/>
      <c r="M207" s="93"/>
      <c r="N207" s="102"/>
      <c r="O207" s="102"/>
      <c r="P207" s="102"/>
      <c r="Q207" s="95"/>
      <c r="R207" s="140"/>
      <c r="S207" s="140"/>
      <c r="T207" s="140"/>
      <c r="U207" s="140"/>
      <c r="V207" s="140"/>
      <c r="W207" s="140"/>
      <c r="X207" s="140"/>
      <c r="Y207" s="140"/>
      <c r="Z207" s="140"/>
    </row>
    <row r="208" spans="1:26" s="131" customFormat="1" ht="20.25" customHeight="1">
      <c r="A208" s="123"/>
      <c r="B208" s="123"/>
      <c r="C208" s="123" t="s">
        <v>122</v>
      </c>
      <c r="D208" s="123"/>
      <c r="E208" s="123" t="s">
        <v>106</v>
      </c>
      <c r="F208" s="124">
        <v>125</v>
      </c>
      <c r="G208" s="123" t="s">
        <v>154</v>
      </c>
      <c r="H208" s="123" t="s">
        <v>157</v>
      </c>
      <c r="I208" s="123"/>
      <c r="J208" s="125">
        <v>18.079999999999998</v>
      </c>
      <c r="K208" s="126"/>
      <c r="L208" s="127"/>
      <c r="M208" s="128"/>
      <c r="N208" s="102"/>
      <c r="O208" s="102"/>
      <c r="P208" s="102"/>
      <c r="Q208" s="95"/>
      <c r="R208" s="140"/>
      <c r="S208" s="140"/>
      <c r="T208" s="140"/>
      <c r="U208" s="140"/>
      <c r="V208" s="140"/>
      <c r="W208" s="140"/>
      <c r="X208" s="140"/>
      <c r="Y208" s="140"/>
      <c r="Z208" s="140"/>
    </row>
    <row r="209" spans="1:26" s="94" customFormat="1" ht="20.25" customHeight="1">
      <c r="A209" s="104"/>
      <c r="B209" s="104"/>
      <c r="C209" s="104"/>
      <c r="D209" s="104"/>
      <c r="E209" s="115"/>
      <c r="F209" s="101">
        <v>88</v>
      </c>
      <c r="G209" s="115" t="s">
        <v>301</v>
      </c>
      <c r="H209" s="104" t="s">
        <v>302</v>
      </c>
      <c r="I209" s="104"/>
      <c r="J209" s="105">
        <v>18.126000000000001</v>
      </c>
      <c r="K209" s="91"/>
      <c r="L209" s="92"/>
      <c r="M209" s="93"/>
      <c r="N209" s="102"/>
      <c r="O209" s="102"/>
      <c r="P209" s="102"/>
      <c r="Q209" s="95"/>
      <c r="R209" s="140"/>
      <c r="S209" s="140"/>
      <c r="T209" s="140"/>
      <c r="U209" s="140"/>
      <c r="V209" s="140"/>
      <c r="W209" s="140"/>
      <c r="X209" s="140"/>
      <c r="Y209" s="140"/>
      <c r="Z209" s="140"/>
    </row>
    <row r="210" spans="1:26" s="131" customFormat="1" ht="20.25" customHeight="1">
      <c r="A210" s="123"/>
      <c r="B210" s="123"/>
      <c r="C210" s="123"/>
      <c r="D210" s="123"/>
      <c r="E210" s="123" t="s">
        <v>106</v>
      </c>
      <c r="F210" s="124">
        <v>209</v>
      </c>
      <c r="G210" s="123" t="s">
        <v>459</v>
      </c>
      <c r="H210" s="123" t="s">
        <v>460</v>
      </c>
      <c r="I210" s="123"/>
      <c r="J210" s="125">
        <v>18.148</v>
      </c>
      <c r="K210" s="126"/>
      <c r="L210" s="127"/>
      <c r="M210" s="128"/>
      <c r="N210" s="102"/>
      <c r="O210" s="102"/>
      <c r="P210" s="102"/>
      <c r="Q210" s="95"/>
      <c r="R210" s="140"/>
      <c r="S210" s="140"/>
      <c r="T210" s="140"/>
      <c r="U210" s="140"/>
      <c r="V210" s="140"/>
      <c r="W210" s="140"/>
      <c r="X210" s="140"/>
      <c r="Y210" s="140"/>
      <c r="Z210" s="140"/>
    </row>
    <row r="211" spans="1:26" s="94" customFormat="1" ht="20.25" customHeight="1">
      <c r="A211" s="115"/>
      <c r="B211" s="115"/>
      <c r="C211" s="115"/>
      <c r="D211" s="115"/>
      <c r="E211" s="115"/>
      <c r="F211" s="101">
        <v>257</v>
      </c>
      <c r="G211" s="115" t="s">
        <v>542</v>
      </c>
      <c r="H211" s="115" t="s">
        <v>543</v>
      </c>
      <c r="I211" s="115"/>
      <c r="J211" s="105">
        <v>18.170000000000002</v>
      </c>
      <c r="K211" s="91"/>
      <c r="L211" s="92"/>
      <c r="M211" s="93"/>
      <c r="N211" s="102"/>
      <c r="O211" s="102"/>
      <c r="P211" s="102"/>
      <c r="Q211" s="95"/>
      <c r="R211" s="140"/>
      <c r="S211" s="140"/>
      <c r="T211" s="140"/>
      <c r="U211" s="140"/>
      <c r="V211" s="140"/>
      <c r="W211" s="140"/>
      <c r="X211" s="140"/>
      <c r="Y211" s="140"/>
      <c r="Z211" s="140"/>
    </row>
    <row r="212" spans="1:26" s="131" customFormat="1" ht="20.25" customHeight="1">
      <c r="A212" s="115"/>
      <c r="B212" s="115"/>
      <c r="C212" s="115"/>
      <c r="D212" s="115"/>
      <c r="E212" s="115"/>
      <c r="F212" s="101">
        <v>15</v>
      </c>
      <c r="G212" s="115" t="s">
        <v>139</v>
      </c>
      <c r="H212" s="115" t="s">
        <v>140</v>
      </c>
      <c r="I212" s="115"/>
      <c r="J212" s="105">
        <v>18.216999999999999</v>
      </c>
      <c r="K212" s="91"/>
      <c r="L212" s="92"/>
      <c r="M212" s="93"/>
      <c r="N212" s="102"/>
      <c r="O212" s="102"/>
      <c r="P212" s="102"/>
      <c r="Q212" s="95"/>
      <c r="R212" s="140"/>
      <c r="S212" s="140"/>
      <c r="T212" s="140"/>
      <c r="U212" s="140"/>
      <c r="V212" s="140"/>
      <c r="W212" s="140"/>
      <c r="X212" s="140"/>
      <c r="Y212" s="140"/>
      <c r="Z212" s="140"/>
    </row>
    <row r="213" spans="1:26" s="94" customFormat="1" ht="20.25" customHeight="1">
      <c r="A213" s="115"/>
      <c r="B213" s="115"/>
      <c r="C213" s="115"/>
      <c r="D213" s="115"/>
      <c r="E213" s="115"/>
      <c r="F213" s="101">
        <v>60</v>
      </c>
      <c r="G213" s="115" t="s">
        <v>216</v>
      </c>
      <c r="H213" s="115" t="s">
        <v>218</v>
      </c>
      <c r="I213" s="115"/>
      <c r="J213" s="105">
        <v>18.231000000000002</v>
      </c>
      <c r="K213" s="91"/>
      <c r="L213" s="92"/>
      <c r="M213" s="93"/>
      <c r="N213" s="102"/>
      <c r="O213" s="102"/>
      <c r="P213" s="102"/>
      <c r="Q213" s="95"/>
      <c r="R213" s="140"/>
      <c r="S213" s="140"/>
      <c r="T213" s="140"/>
      <c r="U213" s="140"/>
      <c r="V213" s="140"/>
      <c r="W213" s="140"/>
      <c r="X213" s="140"/>
      <c r="Y213" s="140"/>
      <c r="Z213" s="140"/>
    </row>
    <row r="214" spans="1:26" s="94" customFormat="1" ht="20.25" customHeight="1">
      <c r="A214" s="115"/>
      <c r="B214" s="115"/>
      <c r="C214" s="115"/>
      <c r="D214" s="115"/>
      <c r="E214" s="115"/>
      <c r="F214" s="101">
        <v>225</v>
      </c>
      <c r="G214" s="115" t="s">
        <v>477</v>
      </c>
      <c r="H214" s="115" t="s">
        <v>478</v>
      </c>
      <c r="I214" s="115"/>
      <c r="J214" s="105">
        <v>18.233000000000001</v>
      </c>
      <c r="K214" s="91"/>
      <c r="L214" s="92"/>
      <c r="M214" s="93"/>
      <c r="N214" s="102"/>
      <c r="O214" s="102"/>
      <c r="P214" s="102"/>
      <c r="Q214" s="95"/>
      <c r="R214" s="140"/>
      <c r="S214" s="140"/>
      <c r="T214" s="140"/>
      <c r="U214" s="140"/>
      <c r="V214" s="140"/>
      <c r="W214" s="140"/>
      <c r="X214" s="140"/>
      <c r="Y214" s="140"/>
      <c r="Z214" s="140"/>
    </row>
    <row r="215" spans="1:26" s="94" customFormat="1" ht="20.25" customHeight="1">
      <c r="A215" s="123"/>
      <c r="B215" s="123"/>
      <c r="C215" s="123"/>
      <c r="D215" s="123"/>
      <c r="E215" s="123" t="s">
        <v>106</v>
      </c>
      <c r="F215" s="124">
        <v>57</v>
      </c>
      <c r="G215" s="123" t="s">
        <v>517</v>
      </c>
      <c r="H215" s="123" t="s">
        <v>518</v>
      </c>
      <c r="I215" s="123"/>
      <c r="J215" s="125">
        <v>18.239000000000001</v>
      </c>
      <c r="K215" s="126"/>
      <c r="L215" s="127"/>
      <c r="M215" s="128"/>
      <c r="N215" s="102"/>
      <c r="O215" s="102"/>
      <c r="P215" s="102"/>
      <c r="Q215" s="95"/>
      <c r="R215" s="140"/>
      <c r="S215" s="140"/>
      <c r="T215" s="140"/>
      <c r="U215" s="140"/>
      <c r="V215" s="140"/>
      <c r="W215" s="140"/>
      <c r="X215" s="140"/>
      <c r="Y215" s="140"/>
      <c r="Z215" s="140"/>
    </row>
    <row r="216" spans="1:26" s="94" customFormat="1" ht="20.25" customHeight="1">
      <c r="A216" s="115"/>
      <c r="B216" s="115"/>
      <c r="C216" s="115"/>
      <c r="D216" s="115"/>
      <c r="E216" s="115"/>
      <c r="F216" s="101">
        <v>275</v>
      </c>
      <c r="G216" s="115" t="s">
        <v>622</v>
      </c>
      <c r="H216" s="115" t="s">
        <v>623</v>
      </c>
      <c r="I216" s="115"/>
      <c r="J216" s="105">
        <v>18.265999999999998</v>
      </c>
      <c r="K216" s="91"/>
      <c r="L216" s="92"/>
      <c r="M216" s="93"/>
      <c r="N216" s="102"/>
      <c r="O216" s="102"/>
      <c r="P216" s="102"/>
      <c r="Q216" s="95"/>
      <c r="R216" s="140"/>
      <c r="S216" s="140"/>
      <c r="T216" s="140"/>
      <c r="U216" s="140"/>
      <c r="V216" s="140"/>
      <c r="W216" s="140"/>
      <c r="X216" s="140"/>
      <c r="Y216" s="140"/>
      <c r="Z216" s="140"/>
    </row>
    <row r="217" spans="1:26" s="94" customFormat="1" ht="20.25" customHeight="1">
      <c r="A217" s="104"/>
      <c r="B217" s="104"/>
      <c r="C217" s="104"/>
      <c r="D217" s="104"/>
      <c r="E217" s="115"/>
      <c r="F217" s="101">
        <v>148</v>
      </c>
      <c r="G217" s="115" t="s">
        <v>551</v>
      </c>
      <c r="H217" s="115" t="s">
        <v>552</v>
      </c>
      <c r="I217" s="104"/>
      <c r="J217" s="105">
        <v>18.294</v>
      </c>
      <c r="K217" s="91"/>
      <c r="L217" s="92"/>
      <c r="M217" s="93"/>
      <c r="N217" s="102"/>
      <c r="O217" s="102"/>
      <c r="P217" s="102"/>
      <c r="Q217" s="95"/>
      <c r="R217" s="140"/>
      <c r="S217" s="140"/>
      <c r="T217" s="140"/>
      <c r="U217" s="140"/>
      <c r="V217" s="140"/>
      <c r="W217" s="140"/>
      <c r="X217" s="140"/>
      <c r="Y217" s="140"/>
      <c r="Z217" s="140"/>
    </row>
    <row r="218" spans="1:26" s="131" customFormat="1" ht="20.25" customHeight="1">
      <c r="A218" s="115"/>
      <c r="B218" s="115"/>
      <c r="C218" s="115"/>
      <c r="D218" s="115"/>
      <c r="E218" s="115"/>
      <c r="F218" s="101">
        <v>259</v>
      </c>
      <c r="G218" s="115" t="s">
        <v>309</v>
      </c>
      <c r="H218" s="115" t="s">
        <v>311</v>
      </c>
      <c r="I218" s="115"/>
      <c r="J218" s="105">
        <v>18.382999999999999</v>
      </c>
      <c r="K218" s="91"/>
      <c r="L218" s="92"/>
      <c r="M218" s="93"/>
      <c r="N218" s="102"/>
      <c r="O218" s="102"/>
      <c r="P218" s="102"/>
      <c r="Q218" s="95"/>
      <c r="R218" s="140"/>
      <c r="S218" s="140"/>
      <c r="T218" s="140"/>
      <c r="U218" s="140"/>
      <c r="V218" s="140"/>
      <c r="W218" s="140"/>
      <c r="X218" s="140"/>
      <c r="Y218" s="140"/>
      <c r="Z218" s="140"/>
    </row>
    <row r="219" spans="1:26" s="94" customFormat="1" ht="20.25" customHeight="1">
      <c r="A219" s="115"/>
      <c r="B219" s="115"/>
      <c r="C219" s="115"/>
      <c r="D219" s="115"/>
      <c r="E219" s="115"/>
      <c r="F219" s="101">
        <v>260</v>
      </c>
      <c r="G219" s="115" t="s">
        <v>555</v>
      </c>
      <c r="H219" s="115" t="s">
        <v>556</v>
      </c>
      <c r="I219" s="115"/>
      <c r="J219" s="105">
        <v>18.384</v>
      </c>
      <c r="K219" s="91"/>
      <c r="L219" s="92"/>
      <c r="M219" s="93"/>
      <c r="N219" s="102"/>
      <c r="O219" s="102"/>
      <c r="P219" s="102"/>
      <c r="Q219" s="95"/>
      <c r="R219" s="140"/>
      <c r="S219" s="140"/>
      <c r="T219" s="140"/>
      <c r="U219" s="140"/>
      <c r="V219" s="140"/>
      <c r="W219" s="140"/>
      <c r="X219" s="140"/>
      <c r="Y219" s="140"/>
      <c r="Z219" s="140"/>
    </row>
    <row r="220" spans="1:26" s="94" customFormat="1" ht="20.25" customHeight="1">
      <c r="A220" s="123"/>
      <c r="B220" s="123"/>
      <c r="C220" s="123"/>
      <c r="D220" s="123"/>
      <c r="E220" s="123" t="s">
        <v>106</v>
      </c>
      <c r="F220" s="124">
        <v>190</v>
      </c>
      <c r="G220" s="123" t="s">
        <v>375</v>
      </c>
      <c r="H220" s="123" t="s">
        <v>377</v>
      </c>
      <c r="I220" s="123"/>
      <c r="J220" s="125">
        <v>18.416</v>
      </c>
      <c r="K220" s="126"/>
      <c r="L220" s="127"/>
      <c r="M220" s="128"/>
      <c r="N220" s="102"/>
      <c r="O220" s="102"/>
      <c r="P220" s="102"/>
      <c r="Q220" s="95"/>
      <c r="R220" s="140"/>
      <c r="S220" s="140"/>
      <c r="T220" s="140"/>
      <c r="U220" s="140"/>
      <c r="V220" s="140"/>
      <c r="W220" s="140"/>
      <c r="X220" s="140"/>
      <c r="Y220" s="140"/>
      <c r="Z220" s="140"/>
    </row>
    <row r="221" spans="1:26" s="94" customFormat="1" ht="20.25" customHeight="1">
      <c r="A221" s="104"/>
      <c r="B221" s="104"/>
      <c r="C221" s="104"/>
      <c r="D221" s="104"/>
      <c r="E221" s="115" t="s">
        <v>106</v>
      </c>
      <c r="F221" s="101">
        <v>168</v>
      </c>
      <c r="G221" s="104" t="s">
        <v>368</v>
      </c>
      <c r="H221" s="104" t="s">
        <v>371</v>
      </c>
      <c r="I221" s="104"/>
      <c r="J221" s="105">
        <v>18.433</v>
      </c>
      <c r="K221" s="91"/>
      <c r="L221" s="92"/>
      <c r="M221" s="93"/>
      <c r="N221" s="102"/>
      <c r="O221" s="102"/>
      <c r="P221" s="102"/>
      <c r="Q221" s="95"/>
      <c r="R221" s="140"/>
      <c r="S221" s="140"/>
      <c r="T221" s="140"/>
      <c r="U221" s="140"/>
      <c r="V221" s="140"/>
      <c r="W221" s="140"/>
      <c r="X221" s="140"/>
      <c r="Y221" s="140"/>
      <c r="Z221" s="140"/>
    </row>
    <row r="222" spans="1:26" s="94" customFormat="1" ht="20.25" customHeight="1">
      <c r="A222" s="123"/>
      <c r="B222" s="123"/>
      <c r="C222" s="123" t="s">
        <v>119</v>
      </c>
      <c r="D222" s="123"/>
      <c r="E222" s="123" t="s">
        <v>106</v>
      </c>
      <c r="F222" s="124">
        <v>41</v>
      </c>
      <c r="G222" s="123" t="s">
        <v>185</v>
      </c>
      <c r="H222" s="123" t="s">
        <v>186</v>
      </c>
      <c r="I222" s="123"/>
      <c r="J222" s="125">
        <v>18.440000000000001</v>
      </c>
      <c r="K222" s="126"/>
      <c r="L222" s="127"/>
      <c r="M222" s="128"/>
      <c r="N222" s="102"/>
      <c r="O222" s="102"/>
      <c r="P222" s="102"/>
      <c r="Q222" s="95"/>
      <c r="R222" s="140"/>
      <c r="S222" s="140"/>
      <c r="T222" s="140"/>
      <c r="U222" s="140"/>
      <c r="V222" s="140"/>
      <c r="W222" s="140"/>
      <c r="X222" s="140"/>
      <c r="Y222" s="140"/>
      <c r="Z222" s="140"/>
    </row>
    <row r="223" spans="1:26" s="94" customFormat="1" ht="20.25" customHeight="1">
      <c r="A223" s="123"/>
      <c r="B223" s="123"/>
      <c r="C223" s="123"/>
      <c r="D223" s="123"/>
      <c r="E223" s="123" t="s">
        <v>106</v>
      </c>
      <c r="F223" s="124">
        <v>87</v>
      </c>
      <c r="G223" s="123" t="s">
        <v>263</v>
      </c>
      <c r="H223" s="123" t="s">
        <v>265</v>
      </c>
      <c r="I223" s="123"/>
      <c r="J223" s="125">
        <v>18.626999999999999</v>
      </c>
      <c r="K223" s="126"/>
      <c r="L223" s="127"/>
      <c r="M223" s="128"/>
      <c r="N223" s="102"/>
      <c r="O223" s="102"/>
      <c r="P223" s="102"/>
      <c r="Q223" s="95"/>
      <c r="R223" s="140"/>
      <c r="S223" s="140"/>
      <c r="T223" s="140"/>
      <c r="U223" s="140"/>
      <c r="V223" s="140"/>
      <c r="W223" s="140"/>
      <c r="X223" s="140"/>
      <c r="Y223" s="140"/>
      <c r="Z223" s="140"/>
    </row>
    <row r="224" spans="1:26" s="131" customFormat="1" ht="20.25" customHeight="1">
      <c r="A224" s="115"/>
      <c r="B224" s="115"/>
      <c r="C224" s="115"/>
      <c r="D224" s="115"/>
      <c r="E224" s="115"/>
      <c r="F224" s="101">
        <v>265</v>
      </c>
      <c r="G224" s="115" t="s">
        <v>563</v>
      </c>
      <c r="H224" s="115" t="s">
        <v>565</v>
      </c>
      <c r="I224" s="115"/>
      <c r="J224" s="105">
        <v>18.736000000000001</v>
      </c>
      <c r="K224" s="91"/>
      <c r="L224" s="92"/>
      <c r="M224" s="93"/>
      <c r="N224" s="102"/>
      <c r="O224" s="102"/>
      <c r="P224" s="102"/>
      <c r="Q224" s="95"/>
      <c r="R224" s="140"/>
      <c r="S224" s="140"/>
      <c r="T224" s="140"/>
      <c r="U224" s="140"/>
      <c r="V224" s="140"/>
      <c r="W224" s="140"/>
      <c r="X224" s="140"/>
      <c r="Y224" s="140"/>
      <c r="Z224" s="140"/>
    </row>
    <row r="225" spans="1:26" s="94" customFormat="1" ht="20.25" customHeight="1">
      <c r="A225" s="115"/>
      <c r="B225" s="115"/>
      <c r="C225" s="115" t="s">
        <v>119</v>
      </c>
      <c r="D225" s="115"/>
      <c r="E225" s="115"/>
      <c r="F225" s="101">
        <v>65</v>
      </c>
      <c r="G225" s="115" t="s">
        <v>159</v>
      </c>
      <c r="H225" s="115" t="s">
        <v>161</v>
      </c>
      <c r="I225" s="115"/>
      <c r="J225" s="105">
        <v>18.798999999999999</v>
      </c>
      <c r="K225" s="91"/>
      <c r="L225" s="92"/>
      <c r="M225" s="93"/>
      <c r="N225" s="102"/>
      <c r="O225" s="102"/>
      <c r="P225" s="102"/>
      <c r="Q225" s="95"/>
      <c r="R225" s="140"/>
      <c r="S225" s="140"/>
      <c r="T225" s="140"/>
      <c r="U225" s="140"/>
      <c r="V225" s="140"/>
      <c r="W225" s="140"/>
      <c r="X225" s="140"/>
      <c r="Y225" s="140"/>
      <c r="Z225" s="140"/>
    </row>
    <row r="226" spans="1:26" s="131" customFormat="1" ht="20.25" customHeight="1">
      <c r="A226" s="115"/>
      <c r="B226" s="115"/>
      <c r="C226" s="115" t="s">
        <v>122</v>
      </c>
      <c r="D226" s="115"/>
      <c r="E226" s="115" t="s">
        <v>106</v>
      </c>
      <c r="F226" s="101">
        <v>247</v>
      </c>
      <c r="G226" s="115" t="s">
        <v>154</v>
      </c>
      <c r="H226" s="115" t="s">
        <v>516</v>
      </c>
      <c r="I226" s="115"/>
      <c r="J226" s="105">
        <v>18.992000000000001</v>
      </c>
      <c r="K226" s="91"/>
      <c r="L226" s="92"/>
      <c r="M226" s="93"/>
      <c r="N226" s="102"/>
      <c r="O226" s="102"/>
      <c r="P226" s="102"/>
      <c r="Q226" s="95"/>
      <c r="R226" s="140"/>
      <c r="S226" s="140"/>
      <c r="T226" s="140"/>
      <c r="U226" s="140"/>
      <c r="V226" s="140"/>
      <c r="W226" s="140"/>
      <c r="X226" s="140"/>
      <c r="Y226" s="140"/>
      <c r="Z226" s="140"/>
    </row>
    <row r="227" spans="1:26" s="155" customFormat="1" ht="20.25" customHeight="1">
      <c r="A227" s="115"/>
      <c r="B227" s="115"/>
      <c r="C227" s="115"/>
      <c r="D227" s="115"/>
      <c r="E227" s="115"/>
      <c r="F227" s="101">
        <v>294</v>
      </c>
      <c r="G227" s="115" t="s">
        <v>551</v>
      </c>
      <c r="H227" s="115" t="s">
        <v>554</v>
      </c>
      <c r="I227" s="115"/>
      <c r="J227" s="105">
        <v>19.015999999999998</v>
      </c>
      <c r="K227" s="91"/>
      <c r="L227" s="92"/>
      <c r="M227" s="93"/>
      <c r="N227" s="102"/>
      <c r="O227" s="102"/>
      <c r="P227" s="102"/>
      <c r="Q227" s="95"/>
      <c r="R227" s="140"/>
      <c r="S227" s="140"/>
      <c r="T227" s="140"/>
      <c r="U227" s="140"/>
      <c r="V227" s="140"/>
      <c r="W227" s="140"/>
      <c r="X227" s="140"/>
      <c r="Y227" s="140"/>
      <c r="Z227" s="140"/>
    </row>
    <row r="228" spans="1:26" s="94" customFormat="1" ht="20.25" customHeight="1">
      <c r="A228" s="115"/>
      <c r="B228" s="115"/>
      <c r="C228" s="115"/>
      <c r="D228" s="115"/>
      <c r="E228" s="115"/>
      <c r="F228" s="101">
        <v>152</v>
      </c>
      <c r="G228" s="115" t="s">
        <v>344</v>
      </c>
      <c r="H228" s="115" t="s">
        <v>346</v>
      </c>
      <c r="I228" s="115"/>
      <c r="J228" s="105">
        <v>19.443000000000001</v>
      </c>
      <c r="K228" s="91"/>
      <c r="L228" s="92"/>
      <c r="M228" s="93"/>
      <c r="N228" s="102"/>
      <c r="O228" s="102"/>
      <c r="P228" s="102"/>
      <c r="Q228" s="95"/>
      <c r="R228" s="140"/>
      <c r="S228" s="140"/>
      <c r="T228" s="140"/>
      <c r="U228" s="140"/>
      <c r="V228" s="140"/>
      <c r="W228" s="140"/>
      <c r="X228" s="140"/>
      <c r="Y228" s="140"/>
      <c r="Z228" s="140"/>
    </row>
    <row r="229" spans="1:26" s="131" customFormat="1" ht="20.25" customHeight="1">
      <c r="A229" s="115"/>
      <c r="B229" s="115"/>
      <c r="C229" s="115"/>
      <c r="D229" s="115"/>
      <c r="E229" s="115" t="s">
        <v>106</v>
      </c>
      <c r="F229" s="101">
        <v>187</v>
      </c>
      <c r="G229" s="115" t="s">
        <v>368</v>
      </c>
      <c r="H229" s="115" t="s">
        <v>372</v>
      </c>
      <c r="I229" s="115"/>
      <c r="J229" s="105">
        <v>19.672999999999998</v>
      </c>
      <c r="K229" s="91"/>
      <c r="L229" s="92"/>
      <c r="M229" s="93"/>
      <c r="N229" s="102"/>
      <c r="O229" s="102"/>
      <c r="P229" s="102"/>
      <c r="Q229" s="95"/>
      <c r="R229" s="140"/>
      <c r="S229" s="140"/>
      <c r="T229" s="140"/>
      <c r="U229" s="140"/>
      <c r="V229" s="140"/>
      <c r="W229" s="140"/>
      <c r="X229" s="140"/>
      <c r="Y229" s="140"/>
      <c r="Z229" s="140"/>
    </row>
    <row r="230" spans="1:26" s="94" customFormat="1" ht="20.25" customHeight="1">
      <c r="A230" s="104"/>
      <c r="B230" s="104"/>
      <c r="C230" s="104"/>
      <c r="D230" s="104"/>
      <c r="E230" s="115"/>
      <c r="F230" s="101">
        <v>33</v>
      </c>
      <c r="G230" s="104" t="s">
        <v>165</v>
      </c>
      <c r="H230" s="104" t="s">
        <v>166</v>
      </c>
      <c r="I230" s="104"/>
      <c r="J230" s="105">
        <v>19.97</v>
      </c>
      <c r="K230" s="91"/>
      <c r="L230" s="92"/>
      <c r="M230" s="93"/>
      <c r="N230" s="102"/>
      <c r="O230" s="102"/>
      <c r="P230" s="102"/>
      <c r="Q230" s="95"/>
      <c r="R230" s="140"/>
      <c r="S230" s="140"/>
      <c r="T230" s="140"/>
      <c r="U230" s="140"/>
      <c r="V230" s="140"/>
      <c r="W230" s="140"/>
      <c r="X230" s="140"/>
      <c r="Y230" s="140"/>
      <c r="Z230" s="140"/>
    </row>
    <row r="231" spans="1:26" s="94" customFormat="1" ht="20.25" customHeight="1">
      <c r="A231" s="104"/>
      <c r="B231" s="104"/>
      <c r="C231" s="104" t="s">
        <v>122</v>
      </c>
      <c r="D231" s="104"/>
      <c r="E231" s="115"/>
      <c r="F231" s="101">
        <v>233</v>
      </c>
      <c r="G231" s="104" t="s">
        <v>487</v>
      </c>
      <c r="H231" s="104" t="s">
        <v>488</v>
      </c>
      <c r="I231" s="104"/>
      <c r="J231" s="105">
        <v>20.071000000000002</v>
      </c>
      <c r="K231" s="91"/>
      <c r="L231" s="92"/>
      <c r="M231" s="93"/>
      <c r="N231" s="102"/>
      <c r="O231" s="102"/>
      <c r="P231" s="102"/>
      <c r="Q231" s="95"/>
      <c r="R231" s="140"/>
      <c r="S231" s="140"/>
      <c r="T231" s="140"/>
      <c r="U231" s="140"/>
      <c r="V231" s="140"/>
      <c r="W231" s="140"/>
      <c r="X231" s="140"/>
      <c r="Y231" s="140"/>
      <c r="Z231" s="140"/>
    </row>
    <row r="232" spans="1:26" s="131" customFormat="1" ht="20.25" customHeight="1">
      <c r="A232" s="115"/>
      <c r="B232" s="115"/>
      <c r="C232" s="115"/>
      <c r="D232" s="115"/>
      <c r="E232" s="115"/>
      <c r="F232" s="101">
        <v>56</v>
      </c>
      <c r="G232" s="115" t="s">
        <v>219</v>
      </c>
      <c r="H232" s="115" t="s">
        <v>220</v>
      </c>
      <c r="I232" s="115"/>
      <c r="J232" s="105">
        <v>20.669</v>
      </c>
      <c r="K232" s="91"/>
      <c r="L232" s="92"/>
      <c r="M232" s="93"/>
      <c r="N232" s="102"/>
      <c r="O232" s="102"/>
      <c r="P232" s="102"/>
      <c r="Q232" s="95"/>
      <c r="R232" s="140"/>
      <c r="S232" s="140"/>
      <c r="T232" s="140"/>
      <c r="U232" s="140"/>
      <c r="V232" s="140"/>
      <c r="W232" s="140"/>
      <c r="X232" s="140"/>
      <c r="Y232" s="140"/>
      <c r="Z232" s="140"/>
    </row>
    <row r="233" spans="1:26" s="94" customFormat="1" ht="20.25" customHeight="1">
      <c r="A233" s="104"/>
      <c r="B233" s="104"/>
      <c r="C233" s="104"/>
      <c r="D233" s="104"/>
      <c r="E233" s="115" t="s">
        <v>106</v>
      </c>
      <c r="F233" s="101">
        <v>293</v>
      </c>
      <c r="G233" s="115" t="s">
        <v>221</v>
      </c>
      <c r="H233" s="115" t="s">
        <v>533</v>
      </c>
      <c r="I233" s="104"/>
      <c r="J233" s="105" t="s">
        <v>686</v>
      </c>
      <c r="K233" s="91"/>
      <c r="L233" s="92"/>
      <c r="M233" s="93"/>
      <c r="N233" s="102"/>
      <c r="O233" s="102"/>
      <c r="P233" s="102"/>
      <c r="Q233" s="95"/>
      <c r="R233" s="140"/>
      <c r="S233" s="140"/>
      <c r="T233" s="140"/>
      <c r="U233" s="140"/>
      <c r="V233" s="140"/>
      <c r="W233" s="140"/>
      <c r="X233" s="140"/>
      <c r="Y233" s="140"/>
      <c r="Z233" s="140"/>
    </row>
    <row r="234" spans="1:26" s="94" customFormat="1" ht="20.25" customHeight="1">
      <c r="A234" s="115"/>
      <c r="B234" s="115"/>
      <c r="C234" s="115" t="s">
        <v>122</v>
      </c>
      <c r="D234" s="115"/>
      <c r="E234" s="115"/>
      <c r="F234" s="101">
        <v>140</v>
      </c>
      <c r="G234" s="115" t="s">
        <v>282</v>
      </c>
      <c r="H234" s="115" t="s">
        <v>285</v>
      </c>
      <c r="I234" s="115"/>
      <c r="J234" s="105" t="s">
        <v>584</v>
      </c>
      <c r="K234" s="91"/>
      <c r="L234" s="92"/>
      <c r="M234" s="93"/>
      <c r="N234" s="102"/>
      <c r="O234" s="102"/>
      <c r="P234" s="102"/>
      <c r="Q234" s="95"/>
      <c r="R234" s="140"/>
      <c r="S234" s="140"/>
      <c r="T234" s="140"/>
      <c r="U234" s="140"/>
      <c r="V234" s="140"/>
      <c r="W234" s="140"/>
      <c r="X234" s="140"/>
      <c r="Y234" s="140"/>
      <c r="Z234" s="140"/>
    </row>
    <row r="235" spans="1:26" s="94" customFormat="1" ht="20.25" customHeight="1">
      <c r="A235" s="115"/>
      <c r="B235" s="115"/>
      <c r="C235" s="115" t="s">
        <v>121</v>
      </c>
      <c r="D235" s="115"/>
      <c r="E235" s="115"/>
      <c r="F235" s="101">
        <v>157</v>
      </c>
      <c r="G235" s="115" t="s">
        <v>379</v>
      </c>
      <c r="H235" s="115" t="s">
        <v>381</v>
      </c>
      <c r="I235" s="115"/>
      <c r="J235" s="105" t="s">
        <v>584</v>
      </c>
      <c r="K235" s="91"/>
      <c r="L235" s="92"/>
      <c r="M235" s="93"/>
      <c r="N235" s="102"/>
      <c r="O235" s="102"/>
      <c r="P235" s="102"/>
      <c r="Q235" s="95"/>
      <c r="R235" s="140"/>
      <c r="S235" s="140"/>
      <c r="T235" s="140"/>
      <c r="U235" s="140"/>
      <c r="V235" s="140"/>
      <c r="W235" s="140"/>
      <c r="X235" s="140"/>
      <c r="Y235" s="140"/>
      <c r="Z235" s="140"/>
    </row>
    <row r="236" spans="1:26" s="94" customFormat="1" ht="20.25" customHeight="1">
      <c r="A236" s="104"/>
      <c r="B236" s="104"/>
      <c r="C236" s="104"/>
      <c r="D236" s="104"/>
      <c r="E236" s="115"/>
      <c r="F236" s="101">
        <v>19</v>
      </c>
      <c r="G236" s="104" t="s">
        <v>214</v>
      </c>
      <c r="H236" s="104" t="s">
        <v>215</v>
      </c>
      <c r="I236" s="104"/>
      <c r="J236" s="105" t="s">
        <v>584</v>
      </c>
      <c r="K236" s="91"/>
      <c r="L236" s="92"/>
      <c r="M236" s="93"/>
      <c r="N236" s="102"/>
      <c r="O236" s="102"/>
      <c r="P236" s="102"/>
      <c r="Q236" s="95"/>
      <c r="R236" s="140"/>
      <c r="S236" s="140"/>
      <c r="T236" s="140"/>
      <c r="U236" s="140"/>
      <c r="V236" s="140"/>
      <c r="W236" s="140"/>
      <c r="X236" s="140"/>
      <c r="Y236" s="140"/>
      <c r="Z236" s="140"/>
    </row>
    <row r="237" spans="1:26" s="131" customFormat="1" ht="20.25" customHeight="1">
      <c r="A237" s="123"/>
      <c r="B237" s="123"/>
      <c r="C237" s="123"/>
      <c r="D237" s="123"/>
      <c r="E237" s="123" t="s">
        <v>106</v>
      </c>
      <c r="F237" s="124">
        <v>62</v>
      </c>
      <c r="G237" s="123" t="s">
        <v>190</v>
      </c>
      <c r="H237" s="127" t="s">
        <v>192</v>
      </c>
      <c r="I237" s="123"/>
      <c r="J237" s="125" t="s">
        <v>584</v>
      </c>
      <c r="K237" s="126"/>
      <c r="L237" s="127"/>
      <c r="M237" s="128"/>
      <c r="N237" s="102"/>
      <c r="O237" s="102"/>
      <c r="P237" s="102"/>
      <c r="Q237" s="95"/>
      <c r="R237" s="140"/>
      <c r="S237" s="140"/>
      <c r="T237" s="140"/>
      <c r="U237" s="140"/>
      <c r="V237" s="140"/>
      <c r="W237" s="140"/>
      <c r="X237" s="140"/>
      <c r="Y237" s="140"/>
      <c r="Z237" s="140"/>
    </row>
    <row r="238" spans="1:26" s="94" customFormat="1" ht="20.25" customHeight="1">
      <c r="A238" s="115"/>
      <c r="B238" s="115"/>
      <c r="C238" s="115"/>
      <c r="D238" s="115"/>
      <c r="E238" s="115"/>
      <c r="F238" s="101">
        <v>80</v>
      </c>
      <c r="G238" s="115" t="s">
        <v>135</v>
      </c>
      <c r="H238" s="115" t="s">
        <v>138</v>
      </c>
      <c r="I238" s="115"/>
      <c r="J238" s="105" t="s">
        <v>584</v>
      </c>
      <c r="K238" s="91"/>
      <c r="L238" s="92"/>
      <c r="M238" s="93"/>
      <c r="N238" s="102"/>
      <c r="O238" s="102"/>
      <c r="P238" s="102"/>
      <c r="Q238" s="95"/>
      <c r="R238" s="140"/>
      <c r="S238" s="140"/>
      <c r="T238" s="140"/>
      <c r="U238" s="140"/>
      <c r="V238" s="140"/>
      <c r="W238" s="140"/>
      <c r="X238" s="140"/>
      <c r="Y238" s="140"/>
      <c r="Z238" s="140"/>
    </row>
    <row r="239" spans="1:26" s="94" customFormat="1" ht="20.25" customHeight="1">
      <c r="A239" s="115"/>
      <c r="B239" s="115"/>
      <c r="C239" s="115"/>
      <c r="D239" s="115"/>
      <c r="E239" s="115"/>
      <c r="F239" s="101">
        <v>130</v>
      </c>
      <c r="G239" s="115" t="s">
        <v>351</v>
      </c>
      <c r="H239" s="115" t="s">
        <v>352</v>
      </c>
      <c r="I239" s="115"/>
      <c r="J239" s="105" t="s">
        <v>584</v>
      </c>
      <c r="K239" s="91"/>
      <c r="L239" s="92"/>
      <c r="M239" s="93"/>
      <c r="N239" s="102"/>
      <c r="O239" s="102"/>
      <c r="P239" s="102"/>
      <c r="Q239" s="95"/>
      <c r="R239" s="140"/>
      <c r="S239" s="140"/>
      <c r="T239" s="140"/>
      <c r="U239" s="140"/>
      <c r="V239" s="140"/>
      <c r="W239" s="140"/>
      <c r="X239" s="140"/>
      <c r="Y239" s="140"/>
      <c r="Z239" s="140"/>
    </row>
    <row r="240" spans="1:26" s="94" customFormat="1" ht="20.25" customHeight="1">
      <c r="A240" s="115"/>
      <c r="B240" s="115"/>
      <c r="C240" s="115"/>
      <c r="D240" s="115"/>
      <c r="E240" s="115"/>
      <c r="F240" s="101">
        <v>156</v>
      </c>
      <c r="G240" s="115" t="s">
        <v>414</v>
      </c>
      <c r="H240" s="115" t="s">
        <v>415</v>
      </c>
      <c r="I240" s="115"/>
      <c r="J240" s="105" t="s">
        <v>584</v>
      </c>
      <c r="K240" s="91"/>
      <c r="L240" s="92"/>
      <c r="M240" s="93"/>
      <c r="N240" s="102"/>
      <c r="O240" s="102"/>
      <c r="P240" s="102"/>
      <c r="Q240" s="95"/>
      <c r="R240" s="140"/>
      <c r="S240" s="140"/>
      <c r="T240" s="140"/>
      <c r="U240" s="140"/>
      <c r="V240" s="140"/>
      <c r="W240" s="140"/>
      <c r="X240" s="140"/>
      <c r="Y240" s="140"/>
      <c r="Z240" s="140"/>
    </row>
    <row r="241" spans="1:26" s="131" customFormat="1" ht="20.25" customHeight="1">
      <c r="A241" s="115"/>
      <c r="B241" s="115"/>
      <c r="C241" s="115" t="s">
        <v>122</v>
      </c>
      <c r="D241" s="115" t="s">
        <v>106</v>
      </c>
      <c r="E241" s="115"/>
      <c r="F241" s="101">
        <v>278</v>
      </c>
      <c r="G241" s="115" t="s">
        <v>617</v>
      </c>
      <c r="H241" s="115" t="s">
        <v>618</v>
      </c>
      <c r="I241" s="115"/>
      <c r="J241" s="105" t="s">
        <v>548</v>
      </c>
      <c r="K241" s="91"/>
      <c r="L241" s="92"/>
      <c r="M241" s="93"/>
      <c r="N241" s="102"/>
      <c r="O241" s="102"/>
      <c r="P241" s="102"/>
      <c r="Q241" s="95"/>
      <c r="R241" s="140"/>
      <c r="S241" s="140"/>
      <c r="T241" s="140"/>
      <c r="U241" s="140"/>
      <c r="V241" s="140"/>
      <c r="W241" s="140"/>
      <c r="X241" s="140"/>
      <c r="Y241" s="140"/>
      <c r="Z241" s="140"/>
    </row>
    <row r="242" spans="1:26" s="94" customFormat="1" ht="20.25" customHeight="1">
      <c r="A242" s="115"/>
      <c r="B242" s="115"/>
      <c r="C242" s="115"/>
      <c r="D242" s="115"/>
      <c r="E242" s="115"/>
      <c r="F242" s="101">
        <v>305</v>
      </c>
      <c r="G242" s="115" t="s">
        <v>644</v>
      </c>
      <c r="H242" s="115"/>
      <c r="I242" s="115"/>
      <c r="J242" s="105" t="s">
        <v>548</v>
      </c>
      <c r="K242" s="91"/>
      <c r="L242" s="92"/>
      <c r="M242" s="93"/>
      <c r="N242" s="102"/>
      <c r="O242" s="102"/>
      <c r="P242" s="102"/>
      <c r="Q242" s="95"/>
      <c r="R242" s="140"/>
      <c r="S242" s="140"/>
      <c r="T242" s="140"/>
      <c r="U242" s="140"/>
      <c r="V242" s="140"/>
      <c r="W242" s="140"/>
      <c r="X242" s="140"/>
      <c r="Y242" s="140"/>
      <c r="Z242" s="140"/>
    </row>
    <row r="243" spans="1:26" s="94" customFormat="1" ht="20.25" customHeight="1">
      <c r="A243" s="123"/>
      <c r="B243" s="123"/>
      <c r="C243" s="123" t="s">
        <v>119</v>
      </c>
      <c r="D243" s="123"/>
      <c r="E243" s="123" t="s">
        <v>106</v>
      </c>
      <c r="F243" s="124">
        <v>71</v>
      </c>
      <c r="G243" s="123" t="s">
        <v>167</v>
      </c>
      <c r="H243" s="123" t="s">
        <v>169</v>
      </c>
      <c r="I243" s="123"/>
      <c r="J243" s="125" t="s">
        <v>599</v>
      </c>
      <c r="K243" s="126"/>
      <c r="L243" s="127"/>
      <c r="M243" s="128"/>
      <c r="N243" s="102"/>
      <c r="O243" s="102"/>
      <c r="P243" s="102"/>
      <c r="Q243" s="95"/>
      <c r="R243" s="140"/>
      <c r="S243" s="140"/>
      <c r="T243" s="140"/>
      <c r="U243" s="140"/>
      <c r="V243" s="140"/>
      <c r="W243" s="140"/>
      <c r="X243" s="140"/>
      <c r="Y243" s="140"/>
      <c r="Z243" s="140"/>
    </row>
    <row r="244" spans="1:26" s="131" customFormat="1" ht="20.25" customHeight="1">
      <c r="A244" s="115"/>
      <c r="B244" s="115"/>
      <c r="C244" s="115"/>
      <c r="D244" s="115"/>
      <c r="E244" s="115"/>
      <c r="F244" s="101">
        <v>289</v>
      </c>
      <c r="G244" s="115" t="s">
        <v>541</v>
      </c>
      <c r="H244" s="115"/>
      <c r="I244" s="115"/>
      <c r="J244" s="105" t="s">
        <v>684</v>
      </c>
      <c r="K244" s="91"/>
      <c r="L244" s="92"/>
      <c r="M244" s="93"/>
      <c r="N244" s="102"/>
      <c r="O244" s="102"/>
      <c r="P244" s="102"/>
      <c r="Q244" s="95"/>
      <c r="R244" s="140"/>
      <c r="S244" s="140"/>
      <c r="T244" s="140"/>
      <c r="U244" s="140"/>
      <c r="V244" s="140"/>
      <c r="W244" s="140"/>
      <c r="X244" s="140"/>
      <c r="Y244" s="140"/>
      <c r="Z244" s="140"/>
    </row>
    <row r="245" spans="1:26" s="131" customFormat="1" ht="20.25" customHeight="1">
      <c r="A245" s="115"/>
      <c r="B245" s="115"/>
      <c r="C245" s="115" t="s">
        <v>122</v>
      </c>
      <c r="D245" s="115"/>
      <c r="E245" s="115"/>
      <c r="F245" s="101">
        <v>216</v>
      </c>
      <c r="G245" s="115" t="s">
        <v>448</v>
      </c>
      <c r="H245" s="115" t="s">
        <v>449</v>
      </c>
      <c r="I245" s="115"/>
      <c r="J245" s="105" t="s">
        <v>666</v>
      </c>
      <c r="K245" s="91"/>
      <c r="L245" s="92"/>
      <c r="M245" s="93"/>
      <c r="N245" s="102"/>
      <c r="O245" s="102"/>
      <c r="P245" s="102"/>
      <c r="Q245" s="95"/>
      <c r="R245" s="140"/>
      <c r="S245" s="140"/>
      <c r="T245" s="140"/>
      <c r="U245" s="140"/>
      <c r="V245" s="140"/>
      <c r="W245" s="140"/>
      <c r="X245" s="140"/>
      <c r="Y245" s="140"/>
      <c r="Z245" s="140"/>
    </row>
    <row r="246" spans="1:26" s="94" customFormat="1" ht="20.25" customHeight="1">
      <c r="A246" s="115"/>
      <c r="B246" s="115" t="s">
        <v>106</v>
      </c>
      <c r="C246" s="115" t="s">
        <v>119</v>
      </c>
      <c r="D246" s="115" t="s">
        <v>106</v>
      </c>
      <c r="E246" s="115"/>
      <c r="F246" s="101">
        <v>64</v>
      </c>
      <c r="G246" s="115" t="s">
        <v>237</v>
      </c>
      <c r="H246" s="115" t="s">
        <v>238</v>
      </c>
      <c r="I246" s="115"/>
      <c r="J246" s="105" t="s">
        <v>597</v>
      </c>
      <c r="K246" s="91"/>
      <c r="L246" s="92"/>
      <c r="M246" s="93"/>
      <c r="N246" s="102"/>
      <c r="O246" s="102"/>
      <c r="P246" s="102"/>
      <c r="Q246" s="95"/>
      <c r="R246" s="140"/>
      <c r="S246" s="140"/>
      <c r="T246" s="140"/>
      <c r="U246" s="140"/>
      <c r="V246" s="140"/>
      <c r="W246" s="140"/>
      <c r="X246" s="140"/>
      <c r="Y246" s="140"/>
      <c r="Z246" s="140"/>
    </row>
    <row r="247" spans="1:26" s="94" customFormat="1" ht="20.25" customHeight="1">
      <c r="A247" s="115"/>
      <c r="B247" s="115"/>
      <c r="C247" s="115"/>
      <c r="D247" s="115"/>
      <c r="E247" s="115"/>
      <c r="F247" s="101">
        <v>61</v>
      </c>
      <c r="G247" s="115" t="s">
        <v>195</v>
      </c>
      <c r="H247" s="115" t="s">
        <v>197</v>
      </c>
      <c r="I247" s="115"/>
      <c r="J247" s="105" t="s">
        <v>596</v>
      </c>
      <c r="K247" s="91"/>
      <c r="L247" s="92"/>
      <c r="M247" s="93"/>
      <c r="N247" s="102"/>
      <c r="O247" s="102"/>
      <c r="P247" s="102"/>
      <c r="Q247" s="95"/>
      <c r="R247" s="140"/>
      <c r="S247" s="140"/>
      <c r="T247" s="140"/>
      <c r="U247" s="140"/>
      <c r="V247" s="140"/>
      <c r="W247" s="140"/>
      <c r="X247" s="140"/>
      <c r="Y247" s="140"/>
      <c r="Z247" s="140"/>
    </row>
    <row r="248" spans="1:26" s="94" customFormat="1" ht="20.25" customHeight="1">
      <c r="A248" s="115"/>
      <c r="B248" s="115"/>
      <c r="C248" s="115"/>
      <c r="D248" s="115"/>
      <c r="E248" s="115"/>
      <c r="F248" s="101">
        <v>297</v>
      </c>
      <c r="G248" s="115" t="s">
        <v>619</v>
      </c>
      <c r="H248" s="115" t="s">
        <v>621</v>
      </c>
      <c r="I248" s="115"/>
      <c r="J248" s="105" t="s">
        <v>689</v>
      </c>
      <c r="K248" s="91"/>
      <c r="L248" s="92"/>
      <c r="M248" s="93"/>
      <c r="N248" s="102"/>
      <c r="O248" s="102"/>
      <c r="P248" s="102"/>
      <c r="Q248" s="95"/>
      <c r="R248" s="140"/>
      <c r="S248" s="140"/>
      <c r="T248" s="140"/>
      <c r="U248" s="140"/>
      <c r="V248" s="140"/>
      <c r="W248" s="140"/>
      <c r="X248" s="140"/>
      <c r="Y248" s="140"/>
      <c r="Z248" s="140"/>
    </row>
    <row r="249" spans="1:26" s="94" customFormat="1" ht="20.25" customHeight="1">
      <c r="A249" s="104" t="s">
        <v>106</v>
      </c>
      <c r="B249" s="104"/>
      <c r="C249" s="104"/>
      <c r="D249" s="104"/>
      <c r="E249" s="115"/>
      <c r="F249" s="101">
        <v>18</v>
      </c>
      <c r="G249" s="104" t="s">
        <v>247</v>
      </c>
      <c r="H249" s="104" t="s">
        <v>248</v>
      </c>
      <c r="I249" s="104"/>
      <c r="J249" s="105" t="s">
        <v>583</v>
      </c>
      <c r="K249" s="91"/>
      <c r="L249" s="92"/>
      <c r="M249" s="93"/>
      <c r="N249" s="102"/>
      <c r="O249" s="102"/>
      <c r="P249" s="102"/>
      <c r="Q249" s="95"/>
      <c r="R249" s="140"/>
      <c r="S249" s="140"/>
      <c r="T249" s="140"/>
      <c r="U249" s="140"/>
      <c r="V249" s="140"/>
      <c r="W249" s="140"/>
      <c r="X249" s="140"/>
      <c r="Y249" s="140"/>
      <c r="Z249" s="140"/>
    </row>
    <row r="250" spans="1:26" s="94" customFormat="1" ht="20.25" customHeight="1">
      <c r="A250" s="104" t="s">
        <v>106</v>
      </c>
      <c r="B250" s="104"/>
      <c r="C250" s="104" t="s">
        <v>122</v>
      </c>
      <c r="D250" s="104" t="s">
        <v>106</v>
      </c>
      <c r="E250" s="115"/>
      <c r="F250" s="101">
        <v>95</v>
      </c>
      <c r="G250" s="104" t="s">
        <v>242</v>
      </c>
      <c r="H250" s="104" t="s">
        <v>245</v>
      </c>
      <c r="I250" s="104"/>
      <c r="J250" s="105" t="s">
        <v>636</v>
      </c>
      <c r="K250" s="91"/>
      <c r="L250" s="92"/>
      <c r="M250" s="93"/>
      <c r="N250" s="102"/>
      <c r="O250" s="102"/>
      <c r="P250" s="102"/>
      <c r="Q250" s="95"/>
      <c r="R250" s="140"/>
      <c r="S250" s="140"/>
      <c r="T250" s="140"/>
      <c r="U250" s="140"/>
      <c r="V250" s="140"/>
      <c r="W250" s="140"/>
      <c r="X250" s="140"/>
      <c r="Y250" s="140"/>
      <c r="Z250" s="140"/>
    </row>
    <row r="251" spans="1:26" s="94" customFormat="1" ht="20.25" customHeight="1">
      <c r="A251" s="104"/>
      <c r="B251" s="104"/>
      <c r="C251" s="104"/>
      <c r="D251" s="104"/>
      <c r="E251" s="115"/>
      <c r="F251" s="101">
        <v>295</v>
      </c>
      <c r="G251" s="104" t="s">
        <v>571</v>
      </c>
      <c r="H251" s="104" t="s">
        <v>573</v>
      </c>
      <c r="I251" s="104"/>
      <c r="J251" s="105" t="s">
        <v>687</v>
      </c>
      <c r="K251" s="91"/>
      <c r="L251" s="92"/>
      <c r="M251" s="93"/>
      <c r="N251" s="102"/>
      <c r="O251" s="102"/>
      <c r="P251" s="102"/>
      <c r="Q251" s="95"/>
      <c r="R251" s="140"/>
      <c r="S251" s="140"/>
      <c r="T251" s="140"/>
      <c r="U251" s="140"/>
      <c r="V251" s="140"/>
      <c r="W251" s="140"/>
      <c r="X251" s="140"/>
      <c r="Y251" s="140"/>
      <c r="Z251" s="140"/>
    </row>
    <row r="252" spans="1:26" s="94" customFormat="1" ht="20.25" customHeight="1">
      <c r="A252" s="123"/>
      <c r="B252" s="123"/>
      <c r="C252" s="123"/>
      <c r="D252" s="123"/>
      <c r="E252" s="123" t="s">
        <v>106</v>
      </c>
      <c r="F252" s="124">
        <v>93</v>
      </c>
      <c r="G252" s="123" t="s">
        <v>190</v>
      </c>
      <c r="H252" s="123" t="s">
        <v>193</v>
      </c>
      <c r="I252" s="123"/>
      <c r="J252" s="125" t="s">
        <v>635</v>
      </c>
      <c r="K252" s="126"/>
      <c r="L252" s="127"/>
      <c r="M252" s="128"/>
      <c r="N252" s="102"/>
      <c r="O252" s="102"/>
      <c r="P252" s="102"/>
      <c r="Q252" s="95"/>
      <c r="R252" s="140"/>
      <c r="S252" s="140"/>
      <c r="T252" s="140"/>
      <c r="U252" s="140"/>
      <c r="V252" s="140"/>
      <c r="W252" s="140"/>
      <c r="X252" s="140"/>
      <c r="Y252" s="140"/>
      <c r="Z252" s="140"/>
    </row>
    <row r="253" spans="1:26" s="131" customFormat="1" ht="20.25" customHeight="1">
      <c r="A253" s="123"/>
      <c r="B253" s="123"/>
      <c r="C253" s="123"/>
      <c r="D253" s="123"/>
      <c r="E253" s="123" t="s">
        <v>106</v>
      </c>
      <c r="F253" s="124">
        <v>146</v>
      </c>
      <c r="G253" s="123" t="s">
        <v>291</v>
      </c>
      <c r="H253" s="123" t="s">
        <v>292</v>
      </c>
      <c r="I253" s="123"/>
      <c r="J253" s="125" t="s">
        <v>657</v>
      </c>
      <c r="K253" s="126"/>
      <c r="L253" s="127"/>
      <c r="M253" s="128"/>
      <c r="N253" s="102"/>
      <c r="O253" s="102"/>
      <c r="P253" s="102"/>
      <c r="Q253" s="95"/>
      <c r="R253" s="140"/>
      <c r="S253" s="140"/>
      <c r="T253" s="140"/>
      <c r="U253" s="140"/>
      <c r="V253" s="140"/>
      <c r="W253" s="140"/>
      <c r="X253" s="140"/>
      <c r="Y253" s="140"/>
      <c r="Z253" s="140"/>
    </row>
    <row r="254" spans="1:26" s="94" customFormat="1" ht="20.25" customHeight="1">
      <c r="A254" s="123"/>
      <c r="B254" s="123"/>
      <c r="C254" s="123"/>
      <c r="D254" s="123"/>
      <c r="E254" s="123" t="s">
        <v>106</v>
      </c>
      <c r="F254" s="124">
        <v>3</v>
      </c>
      <c r="G254" s="123" t="s">
        <v>183</v>
      </c>
      <c r="H254" s="123" t="s">
        <v>184</v>
      </c>
      <c r="I254" s="123"/>
      <c r="J254" s="125" t="s">
        <v>579</v>
      </c>
      <c r="K254" s="126"/>
      <c r="L254" s="127"/>
      <c r="M254" s="128"/>
      <c r="N254" s="102"/>
      <c r="O254" s="102"/>
      <c r="P254" s="102"/>
      <c r="Q254" s="95"/>
      <c r="R254" s="140"/>
      <c r="S254" s="140"/>
      <c r="T254" s="140"/>
      <c r="U254" s="140"/>
      <c r="V254" s="140"/>
      <c r="W254" s="140"/>
      <c r="X254" s="140"/>
      <c r="Y254" s="140"/>
      <c r="Z254" s="140"/>
    </row>
    <row r="255" spans="1:26" s="94" customFormat="1" ht="20.25" customHeight="1">
      <c r="A255" s="115"/>
      <c r="B255" s="115"/>
      <c r="C255" s="115"/>
      <c r="D255" s="115"/>
      <c r="E255" s="115"/>
      <c r="F255" s="101">
        <v>277</v>
      </c>
      <c r="G255" s="115" t="s">
        <v>615</v>
      </c>
      <c r="H255" s="115" t="s">
        <v>616</v>
      </c>
      <c r="I255" s="115"/>
      <c r="J255" s="105" t="s">
        <v>681</v>
      </c>
      <c r="K255" s="91"/>
      <c r="L255" s="92"/>
      <c r="M255" s="93"/>
      <c r="N255" s="102"/>
      <c r="O255" s="102"/>
      <c r="P255" s="102"/>
      <c r="Q255" s="95"/>
      <c r="R255" s="140"/>
      <c r="S255" s="140"/>
      <c r="T255" s="140"/>
      <c r="U255" s="140"/>
      <c r="V255" s="140"/>
      <c r="W255" s="140"/>
      <c r="X255" s="140"/>
      <c r="Y255" s="140"/>
      <c r="Z255" s="140"/>
    </row>
    <row r="256" spans="1:26" s="94" customFormat="1" ht="20.25" customHeight="1">
      <c r="A256" s="115"/>
      <c r="B256" s="115" t="s">
        <v>106</v>
      </c>
      <c r="C256" s="115" t="s">
        <v>119</v>
      </c>
      <c r="D256" s="115"/>
      <c r="E256" s="115"/>
      <c r="F256" s="101">
        <v>26</v>
      </c>
      <c r="G256" s="115" t="s">
        <v>224</v>
      </c>
      <c r="H256" s="115" t="s">
        <v>225</v>
      </c>
      <c r="I256" s="115"/>
      <c r="J256" s="105" t="s">
        <v>587</v>
      </c>
      <c r="K256" s="91"/>
      <c r="L256" s="92"/>
      <c r="M256" s="119"/>
      <c r="N256" s="102"/>
      <c r="O256" s="102"/>
      <c r="P256" s="102"/>
      <c r="Q256" s="95"/>
      <c r="R256" s="140"/>
      <c r="S256" s="140"/>
      <c r="T256" s="140"/>
      <c r="U256" s="140"/>
      <c r="V256" s="140"/>
      <c r="W256" s="140"/>
      <c r="X256" s="140"/>
      <c r="Y256" s="140"/>
      <c r="Z256" s="140"/>
    </row>
    <row r="257" spans="1:26" s="94" customFormat="1" ht="20.25" customHeight="1">
      <c r="A257" s="115"/>
      <c r="B257" s="115" t="s">
        <v>106</v>
      </c>
      <c r="C257" s="115"/>
      <c r="D257" s="115"/>
      <c r="E257" s="115"/>
      <c r="F257" s="101">
        <v>99</v>
      </c>
      <c r="G257" s="115" t="s">
        <v>253</v>
      </c>
      <c r="H257" s="115" t="s">
        <v>259</v>
      </c>
      <c r="I257" s="115"/>
      <c r="J257" s="105" t="s">
        <v>604</v>
      </c>
      <c r="K257" s="91"/>
      <c r="L257" s="92"/>
      <c r="M257" s="93"/>
      <c r="N257" s="102"/>
      <c r="O257" s="102"/>
      <c r="P257" s="102"/>
      <c r="Q257" s="95"/>
      <c r="R257" s="140"/>
      <c r="S257" s="140"/>
      <c r="T257" s="140"/>
      <c r="U257" s="140"/>
      <c r="V257" s="140"/>
      <c r="W257" s="140"/>
      <c r="X257" s="140"/>
      <c r="Y257" s="140"/>
      <c r="Z257" s="140"/>
    </row>
    <row r="258" spans="1:26" s="94" customFormat="1" ht="20.25" customHeight="1">
      <c r="A258" s="123"/>
      <c r="B258" s="123"/>
      <c r="C258" s="123" t="s">
        <v>121</v>
      </c>
      <c r="D258" s="123"/>
      <c r="E258" s="123" t="s">
        <v>106</v>
      </c>
      <c r="F258" s="124">
        <v>226</v>
      </c>
      <c r="G258" s="123" t="s">
        <v>475</v>
      </c>
      <c r="H258" s="123" t="s">
        <v>476</v>
      </c>
      <c r="I258" s="123"/>
      <c r="J258" s="125" t="s">
        <v>668</v>
      </c>
      <c r="K258" s="126"/>
      <c r="L258" s="127"/>
      <c r="M258" s="128"/>
      <c r="N258" s="102"/>
      <c r="O258" s="102"/>
      <c r="P258" s="102"/>
      <c r="Q258" s="95"/>
      <c r="R258" s="140"/>
      <c r="S258" s="140"/>
      <c r="T258" s="140"/>
      <c r="U258" s="140"/>
      <c r="V258" s="140"/>
      <c r="W258" s="140"/>
      <c r="X258" s="140"/>
      <c r="Y258" s="140"/>
      <c r="Z258" s="140"/>
    </row>
    <row r="259" spans="1:26" s="94" customFormat="1" ht="20.25" customHeight="1">
      <c r="A259" s="115"/>
      <c r="B259" s="115"/>
      <c r="C259" s="115" t="s">
        <v>122</v>
      </c>
      <c r="D259" s="115"/>
      <c r="E259" s="115"/>
      <c r="F259" s="101">
        <v>16</v>
      </c>
      <c r="G259" s="115" t="s">
        <v>222</v>
      </c>
      <c r="H259" s="115" t="s">
        <v>223</v>
      </c>
      <c r="I259" s="115"/>
      <c r="J259" s="105" t="s">
        <v>582</v>
      </c>
      <c r="K259" s="91"/>
      <c r="L259" s="92"/>
      <c r="M259" s="93"/>
      <c r="N259" s="102"/>
      <c r="O259" s="102"/>
      <c r="P259" s="102"/>
      <c r="Q259" s="95"/>
      <c r="R259" s="140"/>
      <c r="S259" s="140"/>
      <c r="T259" s="140"/>
      <c r="U259" s="140"/>
      <c r="V259" s="140"/>
      <c r="W259" s="140"/>
      <c r="X259" s="140"/>
      <c r="Y259" s="140"/>
      <c r="Z259" s="140"/>
    </row>
    <row r="260" spans="1:26" s="94" customFormat="1" ht="20.25" customHeight="1">
      <c r="A260" s="123"/>
      <c r="B260" s="123"/>
      <c r="C260" s="123"/>
      <c r="D260" s="123"/>
      <c r="E260" s="123" t="s">
        <v>106</v>
      </c>
      <c r="F260" s="124">
        <v>121</v>
      </c>
      <c r="G260" s="123" t="s">
        <v>190</v>
      </c>
      <c r="H260" s="123" t="s">
        <v>194</v>
      </c>
      <c r="I260" s="123"/>
      <c r="J260" s="125" t="s">
        <v>634</v>
      </c>
      <c r="K260" s="126"/>
      <c r="L260" s="127"/>
      <c r="M260" s="128"/>
      <c r="N260" s="102"/>
      <c r="O260" s="102"/>
      <c r="P260" s="102"/>
      <c r="Q260" s="95"/>
      <c r="R260" s="140"/>
      <c r="S260" s="140"/>
      <c r="T260" s="140"/>
      <c r="U260" s="140"/>
      <c r="V260" s="140"/>
      <c r="W260" s="140"/>
      <c r="X260" s="140"/>
      <c r="Y260" s="140"/>
      <c r="Z260" s="140"/>
    </row>
    <row r="261" spans="1:26" s="94" customFormat="1" ht="20.25" customHeight="1">
      <c r="A261" s="115"/>
      <c r="B261" s="115"/>
      <c r="C261" s="115"/>
      <c r="D261" s="115"/>
      <c r="E261" s="115"/>
      <c r="F261" s="101">
        <v>166</v>
      </c>
      <c r="G261" s="115" t="s">
        <v>387</v>
      </c>
      <c r="H261" s="115" t="s">
        <v>389</v>
      </c>
      <c r="I261" s="115"/>
      <c r="J261" s="105" t="s">
        <v>660</v>
      </c>
      <c r="K261" s="91"/>
      <c r="L261" s="92"/>
      <c r="M261" s="93"/>
      <c r="N261" s="102"/>
      <c r="O261" s="102"/>
      <c r="P261" s="102"/>
      <c r="Q261" s="95"/>
      <c r="R261" s="140"/>
      <c r="S261" s="140"/>
      <c r="T261" s="140"/>
      <c r="U261" s="140"/>
      <c r="V261" s="140"/>
      <c r="W261" s="140"/>
      <c r="X261" s="140"/>
      <c r="Y261" s="140"/>
      <c r="Z261" s="140"/>
    </row>
    <row r="262" spans="1:26" s="94" customFormat="1" ht="20.25" customHeight="1">
      <c r="A262" s="104"/>
      <c r="B262" s="104"/>
      <c r="C262" s="104"/>
      <c r="D262" s="104"/>
      <c r="E262" s="115"/>
      <c r="F262" s="101">
        <v>115</v>
      </c>
      <c r="G262" s="104" t="s">
        <v>359</v>
      </c>
      <c r="H262" s="104" t="s">
        <v>511</v>
      </c>
      <c r="I262" s="104"/>
      <c r="J262" s="105" t="s">
        <v>639</v>
      </c>
      <c r="K262" s="91"/>
      <c r="L262" s="92"/>
      <c r="M262" s="93"/>
      <c r="N262" s="102"/>
      <c r="O262" s="102"/>
      <c r="P262" s="102"/>
      <c r="Q262" s="95"/>
      <c r="R262" s="140"/>
      <c r="S262" s="140"/>
      <c r="T262" s="140"/>
      <c r="U262" s="140"/>
      <c r="V262" s="140"/>
      <c r="W262" s="140"/>
      <c r="X262" s="140"/>
      <c r="Y262" s="140"/>
      <c r="Z262" s="140"/>
    </row>
    <row r="263" spans="1:26" s="94" customFormat="1" ht="20.25" customHeight="1">
      <c r="A263" s="115"/>
      <c r="B263" s="115"/>
      <c r="C263" s="115"/>
      <c r="D263" s="115"/>
      <c r="E263" s="115"/>
      <c r="F263" s="101">
        <v>24</v>
      </c>
      <c r="G263" s="115" t="s">
        <v>232</v>
      </c>
      <c r="H263" s="115" t="s">
        <v>233</v>
      </c>
      <c r="I263" s="115"/>
      <c r="J263" s="105" t="s">
        <v>586</v>
      </c>
      <c r="K263" s="91"/>
      <c r="L263" s="92"/>
      <c r="M263" s="93"/>
      <c r="N263" s="102"/>
      <c r="O263" s="102"/>
      <c r="P263" s="102"/>
      <c r="Q263" s="95"/>
      <c r="R263" s="140"/>
      <c r="S263" s="140"/>
      <c r="T263" s="140"/>
      <c r="U263" s="140"/>
      <c r="V263" s="140"/>
      <c r="W263" s="140"/>
      <c r="X263" s="140"/>
      <c r="Y263" s="140"/>
      <c r="Z263" s="140"/>
    </row>
    <row r="264" spans="1:26" s="94" customFormat="1" ht="20.25" customHeight="1">
      <c r="A264" s="123"/>
      <c r="B264" s="123"/>
      <c r="C264" s="123"/>
      <c r="D264" s="123"/>
      <c r="E264" s="123" t="s">
        <v>106</v>
      </c>
      <c r="F264" s="124">
        <v>172</v>
      </c>
      <c r="G264" s="123" t="s">
        <v>398</v>
      </c>
      <c r="H264" s="123" t="s">
        <v>400</v>
      </c>
      <c r="I264" s="123"/>
      <c r="J264" s="125" t="s">
        <v>661</v>
      </c>
      <c r="K264" s="126"/>
      <c r="L264" s="127"/>
      <c r="M264" s="128"/>
      <c r="N264" s="102"/>
      <c r="O264" s="102"/>
      <c r="P264" s="102"/>
      <c r="Q264" s="95"/>
      <c r="R264" s="140"/>
      <c r="S264" s="140"/>
      <c r="T264" s="140"/>
      <c r="U264" s="140"/>
      <c r="V264" s="140"/>
      <c r="W264" s="140"/>
      <c r="X264" s="140"/>
      <c r="Y264" s="140"/>
      <c r="Z264" s="140"/>
    </row>
    <row r="265" spans="1:26" s="94" customFormat="1" ht="20.25" customHeight="1">
      <c r="A265" s="123"/>
      <c r="B265" s="123"/>
      <c r="C265" s="123" t="s">
        <v>122</v>
      </c>
      <c r="D265" s="123"/>
      <c r="E265" s="123" t="s">
        <v>106</v>
      </c>
      <c r="F265" s="124">
        <v>7</v>
      </c>
      <c r="G265" s="123" t="s">
        <v>135</v>
      </c>
      <c r="H265" s="123" t="s">
        <v>136</v>
      </c>
      <c r="I265" s="123"/>
      <c r="J265" s="125" t="s">
        <v>580</v>
      </c>
      <c r="K265" s="126"/>
      <c r="L265" s="127"/>
      <c r="M265" s="128"/>
      <c r="N265" s="102"/>
      <c r="O265" s="102"/>
      <c r="P265" s="102"/>
      <c r="Q265" s="95"/>
      <c r="R265" s="140"/>
      <c r="S265" s="140"/>
      <c r="T265" s="140"/>
      <c r="U265" s="140"/>
      <c r="V265" s="140"/>
      <c r="W265" s="140"/>
      <c r="X265" s="140"/>
      <c r="Y265" s="140"/>
      <c r="Z265" s="140"/>
    </row>
    <row r="266" spans="1:26" s="94" customFormat="1" ht="20.25" customHeight="1">
      <c r="A266" s="115"/>
      <c r="B266" s="115"/>
      <c r="C266" s="115"/>
      <c r="D266" s="115"/>
      <c r="E266" s="115"/>
      <c r="F266" s="101">
        <v>274</v>
      </c>
      <c r="G266" s="115" t="s">
        <v>619</v>
      </c>
      <c r="H266" s="115" t="s">
        <v>620</v>
      </c>
      <c r="I266" s="115"/>
      <c r="J266" s="105" t="s">
        <v>679</v>
      </c>
      <c r="K266" s="91"/>
      <c r="L266" s="92"/>
      <c r="M266" s="93"/>
      <c r="N266" s="102"/>
      <c r="O266" s="102"/>
      <c r="P266" s="102"/>
      <c r="Q266" s="95"/>
      <c r="R266" s="140"/>
      <c r="S266" s="140"/>
      <c r="T266" s="140"/>
      <c r="U266" s="140"/>
      <c r="V266" s="140"/>
      <c r="W266" s="140"/>
      <c r="X266" s="140"/>
      <c r="Y266" s="140"/>
      <c r="Z266" s="140"/>
    </row>
    <row r="267" spans="1:26" s="94" customFormat="1" ht="20.25" customHeight="1">
      <c r="A267" s="115"/>
      <c r="B267" s="115"/>
      <c r="C267" s="115"/>
      <c r="D267" s="115"/>
      <c r="E267" s="115"/>
      <c r="F267" s="101">
        <v>78</v>
      </c>
      <c r="G267" s="115" t="s">
        <v>226</v>
      </c>
      <c r="H267" s="115" t="s">
        <v>228</v>
      </c>
      <c r="I267" s="115"/>
      <c r="J267" s="105" t="s">
        <v>602</v>
      </c>
      <c r="K267" s="91"/>
      <c r="L267" s="92"/>
      <c r="M267" s="93"/>
      <c r="N267" s="102"/>
      <c r="O267" s="102"/>
      <c r="P267" s="102"/>
      <c r="Q267" s="95"/>
      <c r="R267" s="140"/>
      <c r="S267" s="140"/>
      <c r="T267" s="140"/>
      <c r="U267" s="140"/>
      <c r="V267" s="140"/>
      <c r="W267" s="140"/>
      <c r="X267" s="140"/>
      <c r="Y267" s="140"/>
      <c r="Z267" s="140"/>
    </row>
    <row r="268" spans="1:26" s="94" customFormat="1" ht="20.25" customHeight="1">
      <c r="A268" s="115"/>
      <c r="B268" s="115"/>
      <c r="C268" s="115"/>
      <c r="D268" s="115"/>
      <c r="E268" s="115"/>
      <c r="F268" s="101">
        <v>268</v>
      </c>
      <c r="G268" s="115" t="s">
        <v>574</v>
      </c>
      <c r="H268" s="115" t="s">
        <v>575</v>
      </c>
      <c r="I268" s="115"/>
      <c r="J268" s="105" t="s">
        <v>676</v>
      </c>
      <c r="K268" s="91"/>
      <c r="L268" s="92"/>
      <c r="M268" s="93"/>
      <c r="N268" s="102"/>
      <c r="O268" s="102"/>
      <c r="P268" s="102"/>
      <c r="Q268" s="95"/>
      <c r="R268" s="140"/>
      <c r="S268" s="140"/>
      <c r="T268" s="140"/>
      <c r="U268" s="140"/>
      <c r="V268" s="140"/>
      <c r="W268" s="140"/>
      <c r="X268" s="140"/>
      <c r="Y268" s="140"/>
      <c r="Z268" s="140"/>
    </row>
    <row r="269" spans="1:26" s="94" customFormat="1" ht="20.25" customHeight="1">
      <c r="A269" s="104"/>
      <c r="B269" s="104"/>
      <c r="C269" s="104"/>
      <c r="D269" s="104"/>
      <c r="E269" s="115"/>
      <c r="F269" s="101">
        <v>72</v>
      </c>
      <c r="G269" s="104" t="s">
        <v>211</v>
      </c>
      <c r="H269" s="104" t="s">
        <v>213</v>
      </c>
      <c r="I269" s="104"/>
      <c r="J269" s="105" t="s">
        <v>600</v>
      </c>
      <c r="K269" s="91"/>
      <c r="L269" s="92"/>
      <c r="M269" s="93"/>
      <c r="N269" s="102"/>
      <c r="O269" s="102"/>
      <c r="P269" s="102"/>
      <c r="Q269" s="95"/>
      <c r="R269" s="140"/>
      <c r="S269" s="140"/>
      <c r="T269" s="140"/>
      <c r="U269" s="140"/>
      <c r="V269" s="140"/>
      <c r="W269" s="140"/>
      <c r="X269" s="140"/>
      <c r="Y269" s="140"/>
      <c r="Z269" s="140"/>
    </row>
    <row r="270" spans="1:26" s="94" customFormat="1" ht="20.25" customHeight="1">
      <c r="A270" s="123"/>
      <c r="B270" s="123"/>
      <c r="C270" s="123" t="s">
        <v>122</v>
      </c>
      <c r="D270" s="123"/>
      <c r="E270" s="123" t="s">
        <v>106</v>
      </c>
      <c r="F270" s="124">
        <v>46</v>
      </c>
      <c r="G270" s="123" t="s">
        <v>135</v>
      </c>
      <c r="H270" s="123" t="s">
        <v>137</v>
      </c>
      <c r="I270" s="123"/>
      <c r="J270" s="125" t="s">
        <v>590</v>
      </c>
      <c r="K270" s="126"/>
      <c r="L270" s="127"/>
      <c r="M270" s="128"/>
      <c r="N270" s="102"/>
      <c r="O270" s="102"/>
      <c r="P270" s="102"/>
      <c r="Q270" s="95"/>
      <c r="R270" s="140"/>
      <c r="S270" s="140"/>
      <c r="T270" s="140"/>
      <c r="U270" s="140"/>
      <c r="V270" s="140"/>
      <c r="W270" s="140"/>
      <c r="X270" s="140"/>
      <c r="Y270" s="140"/>
      <c r="Z270" s="140"/>
    </row>
    <row r="271" spans="1:26" s="94" customFormat="1" ht="20.25" customHeight="1">
      <c r="A271" s="115"/>
      <c r="B271" s="115"/>
      <c r="C271" s="115"/>
      <c r="D271" s="115"/>
      <c r="E271" s="115"/>
      <c r="F271" s="101">
        <v>251</v>
      </c>
      <c r="G271" s="115" t="s">
        <v>359</v>
      </c>
      <c r="H271" s="115" t="s">
        <v>521</v>
      </c>
      <c r="I271" s="115"/>
      <c r="J271" s="105" t="s">
        <v>670</v>
      </c>
      <c r="K271" s="91"/>
      <c r="L271" s="92"/>
      <c r="M271" s="93"/>
      <c r="N271" s="102"/>
      <c r="O271" s="102"/>
      <c r="P271" s="102"/>
      <c r="Q271" s="95"/>
      <c r="R271" s="140"/>
      <c r="S271" s="140"/>
      <c r="T271" s="140"/>
      <c r="U271" s="140"/>
      <c r="V271" s="140"/>
      <c r="W271" s="140"/>
      <c r="X271" s="140"/>
      <c r="Y271" s="140"/>
      <c r="Z271" s="140"/>
    </row>
    <row r="272" spans="1:26" s="94" customFormat="1" ht="20.25" customHeight="1">
      <c r="A272" s="123"/>
      <c r="B272" s="123"/>
      <c r="C272" s="123"/>
      <c r="D272" s="123"/>
      <c r="E272" s="123" t="s">
        <v>106</v>
      </c>
      <c r="F272" s="124">
        <v>38</v>
      </c>
      <c r="G272" s="123" t="s">
        <v>170</v>
      </c>
      <c r="H272" s="123" t="s">
        <v>171</v>
      </c>
      <c r="I272" s="123"/>
      <c r="J272" s="125" t="s">
        <v>589</v>
      </c>
      <c r="K272" s="126"/>
      <c r="L272" s="127"/>
      <c r="M272" s="128"/>
      <c r="N272" s="102"/>
      <c r="O272" s="102"/>
      <c r="P272" s="102"/>
      <c r="Q272" s="95"/>
      <c r="R272" s="140"/>
      <c r="S272" s="140"/>
      <c r="T272" s="140"/>
      <c r="U272" s="140"/>
      <c r="V272" s="140"/>
      <c r="W272" s="140"/>
      <c r="X272" s="140"/>
      <c r="Y272" s="140"/>
      <c r="Z272" s="140"/>
    </row>
    <row r="273" spans="1:26" s="94" customFormat="1" ht="20.25" customHeight="1">
      <c r="A273" s="115"/>
      <c r="B273" s="115"/>
      <c r="C273" s="115"/>
      <c r="D273" s="115"/>
      <c r="E273" s="115"/>
      <c r="F273" s="101">
        <v>254</v>
      </c>
      <c r="G273" s="115" t="s">
        <v>535</v>
      </c>
      <c r="H273" s="115" t="s">
        <v>536</v>
      </c>
      <c r="I273" s="115"/>
      <c r="J273" s="105" t="s">
        <v>675</v>
      </c>
      <c r="K273" s="91"/>
      <c r="L273" s="92"/>
      <c r="M273" s="93"/>
      <c r="N273" s="102"/>
      <c r="O273" s="102"/>
      <c r="P273" s="102"/>
      <c r="Q273" s="95"/>
      <c r="R273" s="140"/>
      <c r="S273" s="140"/>
      <c r="T273" s="140"/>
      <c r="U273" s="140"/>
      <c r="V273" s="140"/>
      <c r="W273" s="140"/>
      <c r="X273" s="140"/>
      <c r="Y273" s="140"/>
      <c r="Z273" s="140"/>
    </row>
    <row r="274" spans="1:26" s="94" customFormat="1" ht="20.25" customHeight="1">
      <c r="A274" s="123"/>
      <c r="B274" s="123"/>
      <c r="C274" s="123"/>
      <c r="D274" s="123"/>
      <c r="E274" s="123" t="s">
        <v>106</v>
      </c>
      <c r="F274" s="124">
        <v>182</v>
      </c>
      <c r="G274" s="123" t="s">
        <v>451</v>
      </c>
      <c r="H274" s="123" t="s">
        <v>452</v>
      </c>
      <c r="I274" s="123"/>
      <c r="J274" s="125" t="s">
        <v>664</v>
      </c>
      <c r="K274" s="126"/>
      <c r="L274" s="127"/>
      <c r="M274" s="128"/>
      <c r="N274" s="102"/>
      <c r="O274" s="102"/>
      <c r="P274" s="102"/>
      <c r="Q274" s="95"/>
      <c r="R274" s="140"/>
      <c r="S274" s="140"/>
      <c r="T274" s="140"/>
      <c r="U274" s="140"/>
      <c r="V274" s="140"/>
      <c r="W274" s="140"/>
      <c r="X274" s="140"/>
      <c r="Y274" s="140"/>
      <c r="Z274" s="140"/>
    </row>
    <row r="275" spans="1:26" s="94" customFormat="1" ht="20.25" customHeight="1">
      <c r="A275" s="115"/>
      <c r="B275" s="115"/>
      <c r="C275" s="115" t="s">
        <v>119</v>
      </c>
      <c r="D275" s="115"/>
      <c r="E275" s="115"/>
      <c r="F275" s="101">
        <v>12</v>
      </c>
      <c r="G275" s="115" t="s">
        <v>266</v>
      </c>
      <c r="H275" s="115" t="s">
        <v>267</v>
      </c>
      <c r="I275" s="115"/>
      <c r="J275" s="105" t="s">
        <v>581</v>
      </c>
      <c r="K275" s="91"/>
      <c r="L275" s="92"/>
      <c r="M275" s="93"/>
      <c r="N275" s="102"/>
      <c r="O275" s="102"/>
      <c r="P275" s="102"/>
      <c r="Q275" s="95"/>
      <c r="R275" s="140"/>
      <c r="S275" s="140"/>
      <c r="T275" s="140"/>
      <c r="U275" s="140"/>
      <c r="V275" s="140"/>
      <c r="W275" s="140"/>
      <c r="X275" s="140"/>
      <c r="Y275" s="140"/>
      <c r="Z275" s="140"/>
    </row>
    <row r="276" spans="1:26" s="94" customFormat="1" ht="20.25" customHeight="1">
      <c r="A276" s="123"/>
      <c r="B276" s="123"/>
      <c r="C276" s="123"/>
      <c r="D276" s="123"/>
      <c r="E276" s="123" t="s">
        <v>106</v>
      </c>
      <c r="F276" s="124">
        <v>35</v>
      </c>
      <c r="G276" s="123" t="s">
        <v>190</v>
      </c>
      <c r="H276" s="123" t="s">
        <v>191</v>
      </c>
      <c r="I276" s="123"/>
      <c r="J276" s="125" t="s">
        <v>588</v>
      </c>
      <c r="K276" s="126"/>
      <c r="L276" s="127"/>
      <c r="M276" s="128"/>
      <c r="N276" s="102"/>
      <c r="O276" s="102"/>
      <c r="P276" s="102"/>
      <c r="Q276" s="95"/>
      <c r="R276" s="140"/>
      <c r="S276" s="140"/>
      <c r="T276" s="140"/>
      <c r="U276" s="140"/>
      <c r="V276" s="140"/>
      <c r="W276" s="140"/>
      <c r="X276" s="140"/>
      <c r="Y276" s="140"/>
      <c r="Z276" s="140"/>
    </row>
    <row r="277" spans="1:26" s="94" customFormat="1" ht="20.25" customHeight="1">
      <c r="A277" s="115"/>
      <c r="B277" s="115"/>
      <c r="C277" s="115"/>
      <c r="D277" s="115"/>
      <c r="E277" s="115"/>
      <c r="F277" s="141">
        <v>119</v>
      </c>
      <c r="G277" s="115" t="s">
        <v>342</v>
      </c>
      <c r="H277" s="115" t="s">
        <v>343</v>
      </c>
      <c r="I277" s="115"/>
      <c r="J277" s="136" t="s">
        <v>633</v>
      </c>
      <c r="K277" s="137"/>
      <c r="L277" s="138"/>
      <c r="M277" s="139"/>
      <c r="N277" s="102"/>
      <c r="O277" s="102"/>
      <c r="P277" s="102"/>
      <c r="Q277" s="95"/>
      <c r="R277" s="140"/>
      <c r="S277" s="140"/>
      <c r="T277" s="140"/>
      <c r="U277" s="140"/>
      <c r="V277" s="140"/>
      <c r="W277" s="140"/>
      <c r="X277" s="140"/>
      <c r="Y277" s="140"/>
      <c r="Z277" s="140"/>
    </row>
    <row r="278" spans="1:26" s="94" customFormat="1" ht="20.25" customHeight="1">
      <c r="A278" s="104"/>
      <c r="B278" s="104"/>
      <c r="C278" s="104"/>
      <c r="D278" s="104"/>
      <c r="E278" s="115"/>
      <c r="F278" s="101">
        <v>282</v>
      </c>
      <c r="G278" s="104" t="s">
        <v>221</v>
      </c>
      <c r="H278" s="104" t="s">
        <v>532</v>
      </c>
      <c r="I278" s="104"/>
      <c r="J278" s="105" t="s">
        <v>683</v>
      </c>
      <c r="K278" s="91"/>
      <c r="L278" s="92"/>
      <c r="M278" s="93"/>
      <c r="N278" s="102"/>
      <c r="O278" s="102"/>
      <c r="P278" s="102"/>
      <c r="Q278" s="95"/>
      <c r="R278" s="140"/>
      <c r="S278" s="140"/>
      <c r="T278" s="140"/>
      <c r="U278" s="140"/>
      <c r="V278" s="140"/>
      <c r="W278" s="140"/>
      <c r="X278" s="140"/>
      <c r="Y278" s="140"/>
      <c r="Z278" s="140"/>
    </row>
    <row r="279" spans="1:26" s="94" customFormat="1" ht="20.25" customHeight="1">
      <c r="A279" s="123"/>
      <c r="B279" s="123"/>
      <c r="C279" s="123" t="s">
        <v>122</v>
      </c>
      <c r="D279" s="123"/>
      <c r="E279" s="123" t="s">
        <v>106</v>
      </c>
      <c r="F279" s="124">
        <v>2</v>
      </c>
      <c r="G279" s="123" t="s">
        <v>176</v>
      </c>
      <c r="H279" s="123" t="s">
        <v>177</v>
      </c>
      <c r="I279" s="123"/>
      <c r="J279" s="125" t="s">
        <v>578</v>
      </c>
      <c r="K279" s="132"/>
      <c r="L279" s="126"/>
      <c r="M279" s="133"/>
      <c r="N279" s="102"/>
      <c r="O279" s="102"/>
      <c r="P279" s="102"/>
      <c r="Q279" s="95"/>
      <c r="R279" s="140"/>
      <c r="S279" s="140"/>
      <c r="T279" s="140"/>
      <c r="U279" s="140"/>
      <c r="V279" s="140"/>
      <c r="W279" s="140"/>
      <c r="X279" s="140"/>
      <c r="Y279" s="140"/>
      <c r="Z279" s="140"/>
    </row>
    <row r="280" spans="1:26" s="94" customFormat="1" ht="20.25" customHeight="1">
      <c r="A280" s="115"/>
      <c r="B280" s="115"/>
      <c r="C280" s="115" t="s">
        <v>119</v>
      </c>
      <c r="D280" s="115"/>
      <c r="E280" s="115"/>
      <c r="F280" s="101">
        <v>202</v>
      </c>
      <c r="G280" s="115" t="s">
        <v>431</v>
      </c>
      <c r="H280" s="115" t="s">
        <v>433</v>
      </c>
      <c r="I280" s="115"/>
      <c r="J280" s="105" t="s">
        <v>652</v>
      </c>
      <c r="K280" s="91"/>
      <c r="L280" s="92"/>
      <c r="M280" s="93"/>
      <c r="N280" s="102"/>
      <c r="O280" s="102"/>
      <c r="P280" s="102"/>
      <c r="Q280" s="95"/>
      <c r="R280" s="140"/>
      <c r="S280" s="140"/>
      <c r="T280" s="140"/>
      <c r="U280" s="140"/>
      <c r="V280" s="140"/>
      <c r="W280" s="140"/>
      <c r="X280" s="140"/>
      <c r="Y280" s="140"/>
      <c r="Z280" s="140"/>
    </row>
    <row r="281" spans="1:26" s="94" customFormat="1" ht="20.25" customHeight="1">
      <c r="A281" s="104"/>
      <c r="B281" s="104"/>
      <c r="C281" s="104"/>
      <c r="D281" s="104"/>
      <c r="E281" s="115"/>
      <c r="F281" s="101">
        <v>58</v>
      </c>
      <c r="G281" s="104" t="s">
        <v>359</v>
      </c>
      <c r="H281" s="104" t="s">
        <v>522</v>
      </c>
      <c r="I281" s="104"/>
      <c r="J281" s="105" t="s">
        <v>595</v>
      </c>
      <c r="K281" s="91"/>
      <c r="L281" s="92"/>
      <c r="M281" s="93"/>
      <c r="N281" s="102"/>
      <c r="O281" s="102"/>
      <c r="P281" s="102"/>
      <c r="Q281" s="95"/>
      <c r="R281" s="140"/>
      <c r="S281" s="140"/>
      <c r="T281" s="140"/>
      <c r="U281" s="140"/>
      <c r="V281" s="140"/>
      <c r="W281" s="140"/>
      <c r="X281" s="140"/>
      <c r="Y281" s="140"/>
      <c r="Z281" s="140"/>
    </row>
    <row r="282" spans="1:26" s="94" customFormat="1" ht="20.25" customHeight="1">
      <c r="A282" s="115"/>
      <c r="B282" s="115"/>
      <c r="C282" s="115" t="s">
        <v>121</v>
      </c>
      <c r="D282" s="115"/>
      <c r="E282" s="115"/>
      <c r="F282" s="101">
        <v>69</v>
      </c>
      <c r="G282" s="113" t="s">
        <v>162</v>
      </c>
      <c r="H282" s="115" t="s">
        <v>164</v>
      </c>
      <c r="I282" s="115"/>
      <c r="J282" s="105" t="s">
        <v>598</v>
      </c>
      <c r="K282" s="91"/>
      <c r="L282" s="92"/>
      <c r="M282" s="93"/>
      <c r="N282" s="102"/>
      <c r="O282" s="102"/>
      <c r="P282" s="102"/>
      <c r="Q282" s="95"/>
      <c r="R282" s="140"/>
      <c r="S282" s="140"/>
      <c r="T282" s="140"/>
      <c r="U282" s="140"/>
      <c r="V282" s="140"/>
      <c r="W282" s="140"/>
      <c r="X282" s="140"/>
      <c r="Y282" s="140"/>
      <c r="Z282" s="140"/>
    </row>
    <row r="283" spans="1:26" s="94" customFormat="1" ht="20.25" customHeight="1">
      <c r="A283" s="115"/>
      <c r="B283" s="115"/>
      <c r="C283" s="115"/>
      <c r="D283" s="115"/>
      <c r="E283" s="115"/>
      <c r="F283" s="101">
        <v>220</v>
      </c>
      <c r="G283" s="115" t="s">
        <v>471</v>
      </c>
      <c r="H283" s="115" t="s">
        <v>472</v>
      </c>
      <c r="I283" s="115"/>
      <c r="J283" s="105" t="s">
        <v>667</v>
      </c>
      <c r="K283" s="91"/>
      <c r="L283" s="92"/>
      <c r="M283" s="93"/>
      <c r="N283" s="102"/>
      <c r="O283" s="102"/>
      <c r="P283" s="102"/>
      <c r="Q283" s="95"/>
      <c r="R283" s="140"/>
      <c r="S283" s="140"/>
      <c r="T283" s="140"/>
      <c r="U283" s="140"/>
      <c r="V283" s="140"/>
      <c r="W283" s="140"/>
      <c r="X283" s="140"/>
      <c r="Y283" s="140"/>
      <c r="Z283" s="140"/>
    </row>
    <row r="284" spans="1:26" s="94" customFormat="1" ht="20.25" customHeight="1">
      <c r="A284" s="104"/>
      <c r="B284" s="104"/>
      <c r="C284" s="104"/>
      <c r="D284" s="104"/>
      <c r="E284" s="115"/>
      <c r="F284" s="101">
        <v>302</v>
      </c>
      <c r="G284" s="104" t="s">
        <v>671</v>
      </c>
      <c r="H284" s="104" t="s">
        <v>673</v>
      </c>
      <c r="I284" s="104"/>
      <c r="J284" s="105" t="s">
        <v>690</v>
      </c>
      <c r="K284" s="91"/>
      <c r="L284" s="92"/>
      <c r="M284" s="93"/>
      <c r="N284" s="102"/>
      <c r="O284" s="102"/>
      <c r="P284" s="102"/>
      <c r="Q284" s="95"/>
      <c r="R284" s="140"/>
      <c r="S284" s="140"/>
      <c r="T284" s="140"/>
      <c r="U284" s="140"/>
      <c r="V284" s="140"/>
      <c r="W284" s="140"/>
      <c r="X284" s="140"/>
      <c r="Y284" s="140"/>
      <c r="Z284" s="140"/>
    </row>
    <row r="285" spans="1:26" s="94" customFormat="1" ht="20.25" customHeight="1">
      <c r="A285" s="104" t="s">
        <v>106</v>
      </c>
      <c r="B285" s="104"/>
      <c r="C285" s="104"/>
      <c r="D285" s="104"/>
      <c r="E285" s="115"/>
      <c r="F285" s="101">
        <v>276</v>
      </c>
      <c r="G285" s="115" t="s">
        <v>607</v>
      </c>
      <c r="H285" s="104" t="s">
        <v>608</v>
      </c>
      <c r="I285" s="104"/>
      <c r="J285" s="105" t="s">
        <v>680</v>
      </c>
      <c r="K285" s="91"/>
      <c r="L285" s="92"/>
      <c r="M285" s="93"/>
      <c r="N285" s="102"/>
      <c r="O285" s="102"/>
      <c r="P285" s="102"/>
      <c r="Q285" s="95"/>
      <c r="R285" s="140"/>
      <c r="S285" s="140"/>
      <c r="T285" s="140"/>
      <c r="U285" s="140"/>
      <c r="V285" s="140"/>
      <c r="W285" s="140"/>
      <c r="X285" s="140"/>
      <c r="Y285" s="140"/>
      <c r="Z285" s="140"/>
    </row>
    <row r="286" spans="1:26" s="94" customFormat="1" ht="20.25" customHeight="1">
      <c r="A286" s="104"/>
      <c r="B286" s="104"/>
      <c r="C286" s="104" t="s">
        <v>119</v>
      </c>
      <c r="D286" s="104"/>
      <c r="E286" s="115"/>
      <c r="F286" s="101">
        <v>164</v>
      </c>
      <c r="G286" s="104" t="s">
        <v>431</v>
      </c>
      <c r="H286" s="104" t="s">
        <v>432</v>
      </c>
      <c r="I286" s="104"/>
      <c r="J286" s="105" t="s">
        <v>659</v>
      </c>
      <c r="K286" s="91"/>
      <c r="L286" s="92"/>
      <c r="M286" s="93"/>
      <c r="N286" s="102"/>
      <c r="O286" s="102"/>
      <c r="P286" s="102"/>
      <c r="Q286" s="95"/>
      <c r="R286" s="140"/>
      <c r="S286" s="140"/>
      <c r="T286" s="140"/>
      <c r="U286" s="140"/>
      <c r="V286" s="140"/>
      <c r="W286" s="140"/>
      <c r="X286" s="140"/>
      <c r="Y286" s="140"/>
      <c r="Z286" s="140"/>
    </row>
    <row r="287" spans="1:26" s="94" customFormat="1" ht="20.25" customHeight="1">
      <c r="A287" s="104"/>
      <c r="B287" s="104"/>
      <c r="C287" s="104"/>
      <c r="D287" s="104"/>
      <c r="E287" s="115"/>
      <c r="F287" s="101">
        <v>296</v>
      </c>
      <c r="G287" s="104" t="s">
        <v>624</v>
      </c>
      <c r="H287" s="104" t="s">
        <v>626</v>
      </c>
      <c r="I287" s="104"/>
      <c r="J287" s="105" t="s">
        <v>688</v>
      </c>
      <c r="K287" s="91"/>
      <c r="L287" s="92"/>
      <c r="M287" s="93"/>
      <c r="N287" s="102"/>
      <c r="O287" s="102"/>
      <c r="P287" s="102"/>
      <c r="Q287" s="95"/>
      <c r="R287" s="140"/>
      <c r="S287" s="140"/>
      <c r="T287" s="140"/>
      <c r="U287" s="140"/>
      <c r="V287" s="140"/>
      <c r="W287" s="140"/>
      <c r="X287" s="140"/>
      <c r="Y287" s="140"/>
      <c r="Z287" s="140"/>
    </row>
    <row r="288" spans="1:26" s="94" customFormat="1" ht="20.25" customHeight="1">
      <c r="A288" s="123" t="s">
        <v>106</v>
      </c>
      <c r="B288" s="123"/>
      <c r="C288" s="123"/>
      <c r="D288" s="123"/>
      <c r="E288" s="123" t="s">
        <v>106</v>
      </c>
      <c r="F288" s="124">
        <v>184</v>
      </c>
      <c r="G288" s="123" t="s">
        <v>353</v>
      </c>
      <c r="H288" s="123" t="s">
        <v>356</v>
      </c>
      <c r="I288" s="123"/>
      <c r="J288" s="125" t="s">
        <v>642</v>
      </c>
      <c r="K288" s="126"/>
      <c r="L288" s="127"/>
      <c r="M288" s="128"/>
      <c r="N288" s="102"/>
      <c r="O288" s="102"/>
      <c r="P288" s="102"/>
      <c r="Q288" s="95"/>
      <c r="R288" s="140"/>
      <c r="S288" s="140"/>
      <c r="T288" s="140"/>
      <c r="U288" s="140"/>
      <c r="V288" s="140"/>
      <c r="W288" s="140"/>
      <c r="X288" s="140"/>
      <c r="Y288" s="140"/>
      <c r="Z288" s="140"/>
    </row>
    <row r="289" spans="1:26" s="94" customFormat="1" ht="20.25" customHeight="1">
      <c r="A289" s="115"/>
      <c r="B289" s="115"/>
      <c r="C289" s="115"/>
      <c r="D289" s="115"/>
      <c r="E289" s="115"/>
      <c r="F289" s="101">
        <v>20</v>
      </c>
      <c r="G289" s="115" t="s">
        <v>272</v>
      </c>
      <c r="H289" s="115" t="s">
        <v>273</v>
      </c>
      <c r="I289" s="115"/>
      <c r="J289" s="105" t="s">
        <v>585</v>
      </c>
      <c r="K289" s="91"/>
      <c r="L289" s="92"/>
      <c r="M289" s="93"/>
      <c r="N289" s="102"/>
      <c r="O289" s="102"/>
      <c r="P289" s="102"/>
      <c r="Q289" s="95"/>
      <c r="R289" s="140"/>
      <c r="S289" s="140"/>
      <c r="T289" s="140"/>
      <c r="U289" s="140"/>
      <c r="V289" s="140"/>
      <c r="W289" s="140"/>
      <c r="X289" s="140"/>
      <c r="Y289" s="140"/>
      <c r="Z289" s="140"/>
    </row>
    <row r="290" spans="1:26" s="94" customFormat="1" ht="20.25" customHeight="1">
      <c r="A290" s="104" t="s">
        <v>106</v>
      </c>
      <c r="B290" s="104"/>
      <c r="C290" s="104" t="s">
        <v>119</v>
      </c>
      <c r="D290" s="104"/>
      <c r="E290" s="115"/>
      <c r="F290" s="101">
        <v>77</v>
      </c>
      <c r="G290" s="104" t="s">
        <v>178</v>
      </c>
      <c r="H290" s="104" t="s">
        <v>180</v>
      </c>
      <c r="I290" s="104"/>
      <c r="J290" s="105" t="s">
        <v>601</v>
      </c>
      <c r="K290" s="91"/>
      <c r="L290" s="92"/>
      <c r="M290" s="93"/>
      <c r="N290" s="102"/>
      <c r="O290" s="102"/>
      <c r="P290" s="102"/>
      <c r="Q290" s="95"/>
      <c r="R290" s="140"/>
      <c r="S290" s="140"/>
      <c r="T290" s="140"/>
      <c r="U290" s="140"/>
      <c r="V290" s="140"/>
      <c r="W290" s="140"/>
      <c r="X290" s="140"/>
      <c r="Y290" s="140"/>
      <c r="Z290" s="140"/>
    </row>
    <row r="291" spans="1:26" s="131" customFormat="1" ht="20.25" customHeight="1">
      <c r="A291" s="115"/>
      <c r="B291" s="115"/>
      <c r="C291" s="115"/>
      <c r="D291" s="115"/>
      <c r="E291" s="115"/>
      <c r="F291" s="101">
        <v>285</v>
      </c>
      <c r="G291" s="115" t="s">
        <v>644</v>
      </c>
      <c r="H291" s="115" t="s">
        <v>645</v>
      </c>
      <c r="I291" s="115"/>
      <c r="J291" s="105" t="s">
        <v>601</v>
      </c>
      <c r="K291" s="91"/>
      <c r="L291" s="92"/>
      <c r="M291" s="93"/>
      <c r="N291" s="102"/>
      <c r="O291" s="102"/>
      <c r="P291" s="102"/>
      <c r="Q291" s="95"/>
      <c r="R291" s="140"/>
      <c r="S291" s="140"/>
      <c r="T291" s="140"/>
      <c r="U291" s="140"/>
      <c r="V291" s="140"/>
      <c r="W291" s="140"/>
      <c r="X291" s="140"/>
      <c r="Y291" s="140"/>
      <c r="Z291" s="140"/>
    </row>
    <row r="292" spans="1:26" s="94" customFormat="1" ht="20.25" customHeight="1">
      <c r="A292" s="104"/>
      <c r="B292" s="104"/>
      <c r="C292" s="104"/>
      <c r="D292" s="104"/>
      <c r="E292" s="115"/>
      <c r="F292" s="101">
        <v>248</v>
      </c>
      <c r="G292" s="104" t="s">
        <v>523</v>
      </c>
      <c r="H292" s="104" t="s">
        <v>524</v>
      </c>
      <c r="I292" s="104"/>
      <c r="J292" s="105" t="s">
        <v>669</v>
      </c>
      <c r="K292" s="91"/>
      <c r="L292" s="92"/>
      <c r="M292" s="93"/>
      <c r="N292" s="102"/>
      <c r="O292" s="102"/>
      <c r="P292" s="102"/>
      <c r="Q292" s="95"/>
      <c r="R292" s="140"/>
      <c r="S292" s="140"/>
      <c r="T292" s="140"/>
      <c r="U292" s="140"/>
      <c r="V292" s="140"/>
      <c r="W292" s="140"/>
      <c r="X292" s="140"/>
      <c r="Y292" s="140"/>
      <c r="Z292" s="140"/>
    </row>
    <row r="293" spans="1:26" s="94" customFormat="1" ht="20.25" customHeight="1">
      <c r="A293" s="145"/>
      <c r="B293" s="145"/>
      <c r="C293" s="145"/>
      <c r="D293" s="145"/>
      <c r="E293" s="123" t="s">
        <v>106</v>
      </c>
      <c r="F293" s="124">
        <v>73</v>
      </c>
      <c r="G293" s="123" t="s">
        <v>274</v>
      </c>
      <c r="H293" s="123" t="s">
        <v>275</v>
      </c>
      <c r="I293" s="145"/>
      <c r="J293" s="146" t="s">
        <v>591</v>
      </c>
      <c r="K293" s="147"/>
      <c r="L293" s="148"/>
      <c r="M293" s="149"/>
      <c r="N293" s="102"/>
      <c r="O293" s="102"/>
      <c r="P293" s="102"/>
      <c r="Q293" s="95"/>
      <c r="R293" s="140"/>
      <c r="S293" s="140"/>
      <c r="T293" s="140"/>
      <c r="U293" s="140"/>
      <c r="V293" s="140"/>
      <c r="W293" s="140"/>
      <c r="X293" s="140"/>
      <c r="Y293" s="140"/>
      <c r="Z293" s="140"/>
    </row>
    <row r="294" spans="1:26" s="94" customFormat="1" ht="20.25" customHeight="1">
      <c r="A294" s="115"/>
      <c r="B294" s="115"/>
      <c r="C294" s="115"/>
      <c r="D294" s="115"/>
      <c r="E294" s="115"/>
      <c r="F294" s="101">
        <v>102</v>
      </c>
      <c r="G294" s="115" t="s">
        <v>320</v>
      </c>
      <c r="H294" s="115" t="s">
        <v>321</v>
      </c>
      <c r="I294" s="115"/>
      <c r="J294" s="105" t="s">
        <v>638</v>
      </c>
      <c r="K294" s="91"/>
      <c r="L294" s="92"/>
      <c r="M294" s="93"/>
      <c r="N294" s="102"/>
      <c r="O294" s="102"/>
      <c r="P294" s="102"/>
      <c r="Q294" s="95"/>
      <c r="R294" s="140"/>
      <c r="S294" s="140"/>
      <c r="T294" s="140"/>
      <c r="U294" s="140"/>
      <c r="V294" s="140"/>
      <c r="W294" s="140"/>
      <c r="X294" s="140"/>
      <c r="Y294" s="140"/>
      <c r="Z294" s="140"/>
    </row>
    <row r="295" spans="1:26" s="94" customFormat="1" ht="20.25" customHeight="1">
      <c r="A295" s="115"/>
      <c r="B295" s="115" t="s">
        <v>106</v>
      </c>
      <c r="C295" s="115"/>
      <c r="D295" s="115"/>
      <c r="E295" s="115"/>
      <c r="F295" s="101">
        <v>281</v>
      </c>
      <c r="G295" s="115" t="s">
        <v>566</v>
      </c>
      <c r="H295" s="115" t="s">
        <v>568</v>
      </c>
      <c r="I295" s="115"/>
      <c r="J295" s="105" t="s">
        <v>682</v>
      </c>
      <c r="K295" s="91"/>
      <c r="L295" s="92"/>
      <c r="M295" s="93"/>
      <c r="N295" s="102"/>
      <c r="O295" s="102"/>
      <c r="P295" s="102"/>
      <c r="Q295" s="95"/>
      <c r="R295" s="140"/>
      <c r="S295" s="140"/>
      <c r="T295" s="140"/>
      <c r="U295" s="140"/>
      <c r="V295" s="140"/>
      <c r="W295" s="140"/>
      <c r="X295" s="140"/>
      <c r="Y295" s="140"/>
      <c r="Z295" s="140"/>
    </row>
    <row r="296" spans="1:26" s="94" customFormat="1" ht="20.25" customHeight="1">
      <c r="A296" s="104"/>
      <c r="B296" s="104"/>
      <c r="C296" s="104"/>
      <c r="D296" s="104"/>
      <c r="E296" s="115" t="s">
        <v>106</v>
      </c>
      <c r="F296" s="101">
        <v>181</v>
      </c>
      <c r="G296" s="104" t="s">
        <v>341</v>
      </c>
      <c r="H296" s="104"/>
      <c r="I296" s="104"/>
      <c r="J296" s="105" t="s">
        <v>663</v>
      </c>
      <c r="K296" s="91"/>
      <c r="L296" s="92"/>
      <c r="M296" s="93"/>
      <c r="N296" s="102"/>
      <c r="O296" s="102"/>
      <c r="P296" s="102"/>
      <c r="Q296" s="95"/>
      <c r="R296" s="140"/>
      <c r="S296" s="140"/>
      <c r="T296" s="140"/>
      <c r="U296" s="140"/>
      <c r="V296" s="140"/>
      <c r="W296" s="140"/>
      <c r="X296" s="140"/>
      <c r="Y296" s="140"/>
      <c r="Z296" s="140"/>
    </row>
    <row r="297" spans="1:26" s="94" customFormat="1" ht="20.25" customHeight="1">
      <c r="A297" s="104"/>
      <c r="B297" s="104"/>
      <c r="C297" s="104"/>
      <c r="D297" s="104"/>
      <c r="E297" s="115"/>
      <c r="F297" s="101">
        <v>206</v>
      </c>
      <c r="G297" s="104" t="s">
        <v>402</v>
      </c>
      <c r="H297" s="104" t="s">
        <v>405</v>
      </c>
      <c r="I297" s="104"/>
      <c r="J297" s="105" t="s">
        <v>665</v>
      </c>
      <c r="K297" s="91"/>
      <c r="L297" s="92"/>
      <c r="M297" s="93"/>
      <c r="N297" s="102"/>
      <c r="O297" s="102"/>
      <c r="P297" s="102"/>
      <c r="Q297" s="95"/>
      <c r="R297" s="140"/>
      <c r="S297" s="140"/>
      <c r="T297" s="140"/>
      <c r="U297" s="140"/>
      <c r="V297" s="140"/>
      <c r="W297" s="140"/>
      <c r="X297" s="140"/>
      <c r="Y297" s="140"/>
      <c r="Z297" s="140"/>
    </row>
    <row r="298" spans="1:26" s="94" customFormat="1" ht="20.25" customHeight="1">
      <c r="A298" s="104"/>
      <c r="B298" s="104"/>
      <c r="C298" s="104"/>
      <c r="D298" s="104"/>
      <c r="E298" s="115"/>
      <c r="F298" s="101">
        <v>85</v>
      </c>
      <c r="G298" s="104" t="s">
        <v>298</v>
      </c>
      <c r="H298" s="104" t="s">
        <v>299</v>
      </c>
      <c r="I298" s="104"/>
      <c r="J298" s="105" t="s">
        <v>603</v>
      </c>
      <c r="K298" s="91"/>
      <c r="L298" s="92"/>
      <c r="M298" s="110"/>
      <c r="N298" s="102"/>
      <c r="O298" s="102"/>
      <c r="P298" s="102"/>
      <c r="Q298" s="95"/>
      <c r="R298" s="140"/>
      <c r="S298" s="140"/>
      <c r="T298" s="140"/>
      <c r="U298" s="140"/>
      <c r="V298" s="140"/>
      <c r="W298" s="140"/>
      <c r="X298" s="140"/>
      <c r="Y298" s="140"/>
      <c r="Z298" s="140"/>
    </row>
    <row r="299" spans="1:26" s="94" customFormat="1" ht="20.25" customHeight="1">
      <c r="A299" s="104"/>
      <c r="B299" s="104"/>
      <c r="C299" s="104"/>
      <c r="D299" s="104"/>
      <c r="E299" s="115"/>
      <c r="F299" s="101">
        <v>272</v>
      </c>
      <c r="G299" s="104" t="s">
        <v>576</v>
      </c>
      <c r="H299" s="104" t="s">
        <v>577</v>
      </c>
      <c r="I299" s="104"/>
      <c r="J299" s="105" t="s">
        <v>678</v>
      </c>
      <c r="K299" s="91"/>
      <c r="L299" s="92"/>
      <c r="M299" s="93"/>
      <c r="N299" s="102"/>
      <c r="O299" s="102"/>
      <c r="P299" s="102"/>
      <c r="Q299" s="95"/>
      <c r="R299" s="140"/>
      <c r="S299" s="140"/>
      <c r="T299" s="140"/>
      <c r="U299" s="140"/>
      <c r="V299" s="140"/>
      <c r="W299" s="140"/>
      <c r="X299" s="140"/>
      <c r="Y299" s="140"/>
      <c r="Z299" s="140"/>
    </row>
    <row r="300" spans="1:26" s="94" customFormat="1" ht="20.25" customHeight="1">
      <c r="A300" s="104"/>
      <c r="B300" s="104"/>
      <c r="C300" s="104" t="s">
        <v>122</v>
      </c>
      <c r="D300" s="104"/>
      <c r="E300" s="115"/>
      <c r="F300" s="101">
        <v>237</v>
      </c>
      <c r="G300" s="104" t="s">
        <v>496</v>
      </c>
      <c r="H300" s="104" t="s">
        <v>497</v>
      </c>
      <c r="I300" s="104"/>
      <c r="J300" s="105" t="s">
        <v>674</v>
      </c>
      <c r="K300" s="91"/>
      <c r="L300" s="92"/>
      <c r="M300" s="93"/>
      <c r="N300" s="102"/>
      <c r="O300" s="102"/>
      <c r="P300" s="102"/>
      <c r="Q300" s="95"/>
      <c r="R300" s="140"/>
      <c r="S300" s="140"/>
      <c r="T300" s="140"/>
      <c r="U300" s="140"/>
      <c r="V300" s="140"/>
      <c r="W300" s="140"/>
      <c r="X300" s="140"/>
      <c r="Y300" s="140"/>
      <c r="Z300" s="140"/>
    </row>
    <row r="301" spans="1:26" s="94" customFormat="1" ht="20.25" customHeight="1">
      <c r="A301" s="104"/>
      <c r="B301" s="104"/>
      <c r="C301" s="104"/>
      <c r="D301" s="104"/>
      <c r="E301" s="115"/>
      <c r="F301" s="101">
        <v>149</v>
      </c>
      <c r="G301" s="104" t="s">
        <v>312</v>
      </c>
      <c r="H301" s="104" t="s">
        <v>313</v>
      </c>
      <c r="I301" s="104"/>
      <c r="J301" s="105" t="s">
        <v>658</v>
      </c>
      <c r="K301" s="91"/>
      <c r="L301" s="92"/>
      <c r="M301" s="93"/>
      <c r="N301" s="102"/>
      <c r="O301" s="102"/>
      <c r="P301" s="102"/>
      <c r="Q301" s="95"/>
      <c r="R301" s="140"/>
      <c r="S301" s="140"/>
      <c r="T301" s="140"/>
      <c r="U301" s="140"/>
      <c r="V301" s="140"/>
      <c r="W301" s="140"/>
      <c r="X301" s="140"/>
      <c r="Y301" s="140"/>
      <c r="Z301" s="140"/>
    </row>
    <row r="302" spans="1:26" s="131" customFormat="1" ht="20.25" customHeight="1">
      <c r="A302" s="115"/>
      <c r="B302" s="115"/>
      <c r="C302" s="115"/>
      <c r="D302" s="115"/>
      <c r="E302" s="115"/>
      <c r="F302" s="101">
        <v>185</v>
      </c>
      <c r="G302" s="115" t="s">
        <v>414</v>
      </c>
      <c r="H302" s="115" t="s">
        <v>416</v>
      </c>
      <c r="I302" s="115"/>
      <c r="J302" s="105" t="s">
        <v>643</v>
      </c>
      <c r="K302" s="91"/>
      <c r="L302" s="92"/>
      <c r="M302" s="93"/>
      <c r="N302" s="102"/>
      <c r="O302" s="102"/>
      <c r="P302" s="102"/>
      <c r="Q302" s="95"/>
      <c r="R302" s="140"/>
      <c r="S302" s="140"/>
      <c r="T302" s="140"/>
      <c r="U302" s="140"/>
      <c r="V302" s="140"/>
      <c r="W302" s="140"/>
      <c r="X302" s="140"/>
      <c r="Y302" s="140"/>
      <c r="Z302" s="140"/>
    </row>
    <row r="303" spans="1:26" s="94" customFormat="1" ht="20.25" customHeight="1">
      <c r="A303" s="104"/>
      <c r="B303" s="104"/>
      <c r="C303" s="104"/>
      <c r="D303" s="104"/>
      <c r="E303" s="115"/>
      <c r="F303" s="101">
        <v>269</v>
      </c>
      <c r="G303" s="104" t="s">
        <v>605</v>
      </c>
      <c r="H303" s="104" t="s">
        <v>606</v>
      </c>
      <c r="I303" s="104"/>
      <c r="J303" s="105" t="s">
        <v>677</v>
      </c>
      <c r="K303" s="91"/>
      <c r="L303" s="92"/>
      <c r="M303" s="93"/>
      <c r="N303" s="102"/>
      <c r="O303" s="102"/>
      <c r="P303" s="102"/>
      <c r="Q303" s="95"/>
      <c r="R303" s="140"/>
      <c r="S303" s="140"/>
      <c r="T303" s="140"/>
      <c r="U303" s="140"/>
      <c r="V303" s="140"/>
      <c r="W303" s="140"/>
      <c r="X303" s="140"/>
      <c r="Y303" s="140"/>
      <c r="Z303" s="140"/>
    </row>
    <row r="304" spans="1:26" s="94" customFormat="1" ht="20.25" customHeight="1">
      <c r="A304" s="104"/>
      <c r="B304" s="104"/>
      <c r="C304" s="104" t="s">
        <v>119</v>
      </c>
      <c r="D304" s="104"/>
      <c r="E304" s="115"/>
      <c r="F304" s="101">
        <v>235</v>
      </c>
      <c r="G304" s="104" t="s">
        <v>491</v>
      </c>
      <c r="H304" s="104" t="s">
        <v>492</v>
      </c>
      <c r="I304" s="104"/>
      <c r="J304" s="105" t="s">
        <v>637</v>
      </c>
      <c r="K304" s="91"/>
      <c r="L304" s="92"/>
      <c r="M304" s="93"/>
      <c r="N304" s="102"/>
      <c r="O304" s="102"/>
      <c r="P304" s="102"/>
      <c r="Q304" s="95"/>
      <c r="R304" s="140"/>
      <c r="S304" s="140"/>
      <c r="T304" s="140"/>
      <c r="U304" s="140"/>
      <c r="V304" s="140"/>
      <c r="W304" s="140"/>
      <c r="X304" s="140"/>
      <c r="Y304" s="140"/>
      <c r="Z304" s="140"/>
    </row>
    <row r="305" spans="1:26" s="94" customFormat="1" ht="20.25" customHeight="1">
      <c r="A305" s="104"/>
      <c r="B305" s="104"/>
      <c r="C305" s="104"/>
      <c r="D305" s="104"/>
      <c r="E305" s="115"/>
      <c r="F305" s="101">
        <v>101</v>
      </c>
      <c r="G305" s="104" t="s">
        <v>314</v>
      </c>
      <c r="H305" s="104" t="s">
        <v>315</v>
      </c>
      <c r="I305" s="104"/>
      <c r="J305" s="105" t="s">
        <v>637</v>
      </c>
      <c r="K305" s="91"/>
      <c r="L305" s="92"/>
      <c r="M305" s="93"/>
      <c r="N305" s="102"/>
      <c r="O305" s="102"/>
      <c r="P305" s="102"/>
      <c r="Q305" s="95"/>
      <c r="R305" s="140"/>
      <c r="S305" s="140"/>
      <c r="T305" s="140"/>
      <c r="U305" s="140"/>
      <c r="V305" s="140"/>
      <c r="W305" s="140"/>
      <c r="X305" s="140"/>
      <c r="Y305" s="140"/>
      <c r="Z305" s="140"/>
    </row>
    <row r="306" spans="1:26" s="94" customFormat="1" ht="20.25" customHeight="1">
      <c r="A306" s="104"/>
      <c r="B306" s="104"/>
      <c r="C306" s="104"/>
      <c r="D306" s="104"/>
      <c r="E306" s="115"/>
      <c r="F306" s="101">
        <v>204</v>
      </c>
      <c r="G306" s="104" t="s">
        <v>456</v>
      </c>
      <c r="H306" s="104" t="s">
        <v>457</v>
      </c>
      <c r="I306" s="104"/>
      <c r="J306" s="105" t="s">
        <v>637</v>
      </c>
      <c r="K306" s="91"/>
      <c r="L306" s="92"/>
      <c r="M306" s="93"/>
      <c r="N306" s="102"/>
      <c r="O306" s="102"/>
      <c r="P306" s="102"/>
      <c r="Q306" s="95"/>
      <c r="R306" s="140"/>
      <c r="S306" s="140"/>
      <c r="T306" s="140"/>
      <c r="U306" s="140"/>
      <c r="V306" s="140"/>
      <c r="W306" s="140"/>
      <c r="X306" s="140"/>
      <c r="Y306" s="140"/>
      <c r="Z306" s="140"/>
    </row>
    <row r="307" spans="1:26" s="94" customFormat="1" ht="20.25" customHeight="1">
      <c r="A307" s="104"/>
      <c r="B307" s="104"/>
      <c r="C307" s="104"/>
      <c r="D307" s="104"/>
      <c r="E307" s="115"/>
      <c r="F307" s="101">
        <v>227</v>
      </c>
      <c r="G307" s="104" t="s">
        <v>479</v>
      </c>
      <c r="H307" s="104" t="s">
        <v>480</v>
      </c>
      <c r="I307" s="104"/>
      <c r="J307" s="105" t="s">
        <v>637</v>
      </c>
      <c r="K307" s="91"/>
      <c r="L307" s="92"/>
      <c r="M307" s="93"/>
      <c r="N307" s="102"/>
      <c r="O307" s="102"/>
      <c r="P307" s="102"/>
      <c r="Q307" s="95"/>
      <c r="R307" s="140"/>
      <c r="S307" s="140"/>
      <c r="T307" s="140"/>
      <c r="U307" s="140"/>
      <c r="V307" s="140"/>
      <c r="W307" s="140"/>
      <c r="X307" s="140"/>
      <c r="Y307" s="140"/>
      <c r="Z307" s="140"/>
    </row>
    <row r="308" spans="1:26" s="94" customFormat="1" ht="20.25" customHeight="1">
      <c r="A308" s="104"/>
      <c r="B308" s="104"/>
      <c r="C308" s="104"/>
      <c r="D308" s="104"/>
      <c r="E308" s="115"/>
      <c r="F308" s="101">
        <v>153</v>
      </c>
      <c r="G308" s="104"/>
      <c r="H308" s="104"/>
      <c r="I308" s="104"/>
      <c r="J308" s="105"/>
      <c r="K308" s="91"/>
      <c r="L308" s="92"/>
      <c r="M308" s="93"/>
      <c r="N308" s="102"/>
      <c r="O308" s="102"/>
      <c r="P308" s="102"/>
      <c r="Q308" s="95"/>
      <c r="R308" s="140"/>
      <c r="S308" s="140"/>
      <c r="T308" s="140"/>
      <c r="U308" s="140"/>
      <c r="V308" s="140"/>
      <c r="W308" s="140"/>
      <c r="X308" s="140"/>
      <c r="Y308" s="140"/>
      <c r="Z308" s="140"/>
    </row>
    <row r="309" spans="1:26" s="94" customFormat="1" ht="20.25" customHeight="1">
      <c r="A309" s="104"/>
      <c r="B309" s="104"/>
      <c r="C309" s="104"/>
      <c r="D309" s="104"/>
      <c r="E309" s="115"/>
      <c r="F309" s="101">
        <v>306</v>
      </c>
      <c r="G309" s="104"/>
      <c r="H309" s="104"/>
      <c r="I309" s="104"/>
      <c r="J309" s="105"/>
      <c r="K309" s="91"/>
      <c r="L309" s="92"/>
      <c r="M309" s="93"/>
      <c r="N309" s="102"/>
      <c r="O309" s="102"/>
      <c r="P309" s="102"/>
      <c r="Q309" s="95"/>
      <c r="R309" s="140"/>
      <c r="S309" s="140"/>
      <c r="T309" s="140"/>
      <c r="U309" s="140"/>
      <c r="V309" s="140"/>
      <c r="W309" s="140"/>
      <c r="X309" s="140"/>
      <c r="Y309" s="140"/>
      <c r="Z309" s="140"/>
    </row>
    <row r="310" spans="1:26" s="94" customFormat="1" ht="20.25" customHeight="1">
      <c r="A310" s="104"/>
      <c r="B310" s="104"/>
      <c r="C310" s="104"/>
      <c r="D310" s="104"/>
      <c r="E310" s="115"/>
      <c r="F310" s="101">
        <v>307</v>
      </c>
      <c r="G310" s="104"/>
      <c r="H310" s="104"/>
      <c r="I310" s="104"/>
      <c r="J310" s="105"/>
      <c r="K310" s="91"/>
      <c r="L310" s="92"/>
      <c r="M310" s="93"/>
      <c r="N310" s="102"/>
      <c r="O310" s="102"/>
      <c r="P310" s="102"/>
      <c r="Q310" s="95"/>
      <c r="R310" s="140"/>
      <c r="S310" s="140"/>
      <c r="T310" s="140"/>
      <c r="U310" s="140"/>
      <c r="V310" s="140"/>
      <c r="W310" s="140"/>
      <c r="X310" s="140"/>
      <c r="Y310" s="140"/>
      <c r="Z310" s="140"/>
    </row>
    <row r="311" spans="1:26" s="94" customFormat="1" ht="20.25" customHeight="1">
      <c r="A311" s="104"/>
      <c r="B311" s="104"/>
      <c r="C311" s="104"/>
      <c r="D311" s="104"/>
      <c r="E311" s="115"/>
      <c r="F311" s="101">
        <v>308</v>
      </c>
      <c r="G311" s="104"/>
      <c r="H311" s="104"/>
      <c r="I311" s="104"/>
      <c r="J311" s="105"/>
      <c r="K311" s="91"/>
      <c r="L311" s="92"/>
      <c r="M311" s="93"/>
      <c r="N311" s="102"/>
      <c r="O311" s="102"/>
      <c r="P311" s="102"/>
      <c r="Q311" s="95"/>
      <c r="R311" s="140"/>
      <c r="S311" s="140"/>
      <c r="T311" s="140"/>
      <c r="U311" s="140"/>
      <c r="V311" s="140"/>
      <c r="W311" s="140"/>
      <c r="X311" s="140"/>
      <c r="Y311" s="140"/>
      <c r="Z311" s="140"/>
    </row>
    <row r="312" spans="1:26" s="94" customFormat="1" ht="20.25" customHeight="1">
      <c r="A312" s="104"/>
      <c r="B312" s="104"/>
      <c r="C312" s="104"/>
      <c r="D312" s="104"/>
      <c r="E312" s="115"/>
      <c r="F312" s="101">
        <v>309</v>
      </c>
      <c r="G312" s="104"/>
      <c r="H312" s="104"/>
      <c r="I312" s="104"/>
      <c r="J312" s="105"/>
      <c r="K312" s="91"/>
      <c r="L312" s="92"/>
      <c r="M312" s="93"/>
      <c r="N312" s="102"/>
      <c r="O312" s="102"/>
      <c r="P312" s="102"/>
      <c r="Q312" s="95"/>
      <c r="R312" s="140"/>
      <c r="S312" s="140"/>
      <c r="T312" s="140"/>
      <c r="U312" s="140"/>
      <c r="V312" s="140"/>
      <c r="W312" s="140"/>
      <c r="X312" s="140"/>
      <c r="Y312" s="140"/>
      <c r="Z312" s="140"/>
    </row>
    <row r="313" spans="1:26" s="94" customFormat="1" ht="20.25" customHeight="1">
      <c r="A313" s="104"/>
      <c r="B313" s="104"/>
      <c r="C313" s="104"/>
      <c r="D313" s="104"/>
      <c r="E313" s="115"/>
      <c r="F313" s="101">
        <v>310</v>
      </c>
      <c r="G313" s="104"/>
      <c r="H313" s="104"/>
      <c r="I313" s="104"/>
      <c r="J313" s="105"/>
      <c r="K313" s="91"/>
      <c r="L313" s="92"/>
      <c r="M313" s="93"/>
      <c r="N313" s="102"/>
      <c r="O313" s="102"/>
      <c r="P313" s="102"/>
      <c r="Q313" s="95"/>
      <c r="R313" s="140"/>
      <c r="S313" s="140"/>
      <c r="T313" s="140"/>
      <c r="U313" s="140"/>
      <c r="V313" s="140"/>
      <c r="W313" s="140"/>
      <c r="X313" s="140"/>
      <c r="Y313" s="140"/>
      <c r="Z313" s="140"/>
    </row>
    <row r="314" spans="1:26" s="94" customFormat="1" ht="20.25" customHeight="1">
      <c r="A314" s="104"/>
      <c r="B314" s="104"/>
      <c r="C314" s="104"/>
      <c r="D314" s="104"/>
      <c r="E314" s="115"/>
      <c r="F314" s="101">
        <v>311</v>
      </c>
      <c r="G314" s="104"/>
      <c r="H314" s="104"/>
      <c r="I314" s="104"/>
      <c r="J314" s="105"/>
      <c r="K314" s="91"/>
      <c r="L314" s="92"/>
      <c r="M314" s="93"/>
      <c r="N314" s="102"/>
      <c r="O314" s="102"/>
      <c r="P314" s="102"/>
      <c r="Q314" s="95"/>
      <c r="R314" s="140"/>
      <c r="S314" s="140"/>
      <c r="T314" s="140"/>
      <c r="U314" s="140"/>
      <c r="V314" s="140"/>
      <c r="W314" s="140"/>
      <c r="X314" s="140"/>
      <c r="Y314" s="140"/>
      <c r="Z314" s="140"/>
    </row>
    <row r="315" spans="1:26" s="94" customFormat="1" ht="20.25" customHeight="1">
      <c r="A315" s="104"/>
      <c r="B315" s="104"/>
      <c r="C315" s="104"/>
      <c r="D315" s="104"/>
      <c r="E315" s="115"/>
      <c r="F315" s="101">
        <v>312</v>
      </c>
      <c r="G315" s="104"/>
      <c r="H315" s="104"/>
      <c r="I315" s="104"/>
      <c r="J315" s="105"/>
      <c r="K315" s="91"/>
      <c r="L315" s="92"/>
      <c r="M315" s="93"/>
      <c r="N315" s="102"/>
      <c r="O315" s="102"/>
      <c r="P315" s="102"/>
      <c r="Q315" s="95"/>
      <c r="R315" s="140"/>
      <c r="S315" s="140"/>
      <c r="T315" s="140"/>
      <c r="U315" s="140"/>
      <c r="V315" s="140"/>
      <c r="W315" s="140"/>
      <c r="X315" s="140"/>
      <c r="Y315" s="140"/>
      <c r="Z315" s="140"/>
    </row>
    <row r="316" spans="1:26" s="94" customFormat="1" ht="20.25" customHeight="1">
      <c r="A316" s="104"/>
      <c r="B316" s="104"/>
      <c r="C316" s="104"/>
      <c r="D316" s="104"/>
      <c r="E316" s="115"/>
      <c r="F316" s="101">
        <v>313</v>
      </c>
      <c r="G316" s="104"/>
      <c r="H316" s="104"/>
      <c r="I316" s="104"/>
      <c r="J316" s="105"/>
      <c r="K316" s="91"/>
      <c r="L316" s="92"/>
      <c r="M316" s="93"/>
      <c r="N316" s="102"/>
      <c r="O316" s="102"/>
      <c r="P316" s="102"/>
      <c r="Q316" s="95"/>
      <c r="R316" s="140"/>
      <c r="S316" s="140"/>
      <c r="T316" s="140"/>
      <c r="U316" s="140"/>
      <c r="V316" s="140"/>
      <c r="W316" s="140"/>
      <c r="X316" s="140"/>
      <c r="Y316" s="140"/>
      <c r="Z316" s="140"/>
    </row>
    <row r="317" spans="1:26" s="94" customFormat="1" ht="20.25" customHeight="1">
      <c r="A317" s="104"/>
      <c r="B317" s="104"/>
      <c r="C317" s="104"/>
      <c r="D317" s="104"/>
      <c r="E317" s="115"/>
      <c r="F317" s="101">
        <v>314</v>
      </c>
      <c r="G317" s="104"/>
      <c r="H317" s="104"/>
      <c r="I317" s="104"/>
      <c r="J317" s="105"/>
      <c r="K317" s="91"/>
      <c r="L317" s="92"/>
      <c r="M317" s="93"/>
      <c r="N317" s="102"/>
      <c r="O317" s="102"/>
      <c r="P317" s="102"/>
      <c r="Q317" s="95"/>
      <c r="R317" s="140"/>
      <c r="S317" s="140"/>
      <c r="T317" s="140"/>
      <c r="U317" s="140"/>
      <c r="V317" s="140"/>
      <c r="W317" s="140"/>
      <c r="X317" s="140"/>
      <c r="Y317" s="140"/>
      <c r="Z317" s="140"/>
    </row>
    <row r="318" spans="1:26" s="94" customFormat="1" ht="20.25" customHeight="1">
      <c r="A318" s="104"/>
      <c r="B318" s="104"/>
      <c r="C318" s="104"/>
      <c r="D318" s="104"/>
      <c r="E318" s="115"/>
      <c r="F318" s="101">
        <v>315</v>
      </c>
      <c r="G318" s="104"/>
      <c r="H318" s="104"/>
      <c r="I318" s="104"/>
      <c r="J318" s="105"/>
      <c r="K318" s="91"/>
      <c r="L318" s="92"/>
      <c r="M318" s="93"/>
      <c r="N318" s="102"/>
      <c r="O318" s="102"/>
      <c r="P318" s="102"/>
      <c r="Q318" s="95"/>
      <c r="R318" s="140"/>
      <c r="S318" s="140"/>
      <c r="T318" s="140"/>
      <c r="U318" s="140"/>
      <c r="V318" s="140"/>
      <c r="W318" s="140"/>
      <c r="X318" s="140"/>
      <c r="Y318" s="140"/>
      <c r="Z318" s="140"/>
    </row>
    <row r="319" spans="1:26" s="94" customFormat="1" ht="20.25" customHeight="1">
      <c r="A319" s="104"/>
      <c r="B319" s="104"/>
      <c r="C319" s="104"/>
      <c r="D319" s="104"/>
      <c r="E319" s="115"/>
      <c r="F319" s="101">
        <v>316</v>
      </c>
      <c r="G319" s="104"/>
      <c r="H319" s="104"/>
      <c r="I319" s="104"/>
      <c r="J319" s="105"/>
      <c r="K319" s="91"/>
      <c r="L319" s="92"/>
      <c r="M319" s="93"/>
      <c r="N319" s="102"/>
      <c r="O319" s="102"/>
      <c r="P319" s="102"/>
      <c r="Q319" s="95"/>
      <c r="R319" s="140"/>
      <c r="S319" s="140"/>
      <c r="T319" s="140"/>
      <c r="U319" s="140"/>
      <c r="V319" s="140"/>
      <c r="W319" s="140"/>
      <c r="X319" s="140"/>
      <c r="Y319" s="140"/>
      <c r="Z319" s="140"/>
    </row>
    <row r="320" spans="1:26" s="155" customFormat="1" ht="20.25" customHeight="1">
      <c r="A320" s="112"/>
      <c r="B320" s="112"/>
      <c r="C320" s="112"/>
      <c r="D320" s="112"/>
      <c r="E320" s="112"/>
      <c r="F320" s="141">
        <v>317</v>
      </c>
      <c r="G320" s="112"/>
      <c r="H320" s="112"/>
      <c r="I320" s="112"/>
      <c r="J320" s="151"/>
      <c r="K320" s="152"/>
      <c r="L320" s="153"/>
      <c r="M320" s="154"/>
      <c r="N320" s="102"/>
      <c r="O320" s="102"/>
      <c r="P320" s="102"/>
      <c r="Q320" s="95"/>
      <c r="R320" s="140"/>
      <c r="S320" s="140"/>
      <c r="T320" s="140"/>
      <c r="U320" s="140"/>
      <c r="V320" s="140"/>
      <c r="W320" s="140"/>
      <c r="X320" s="140"/>
      <c r="Y320" s="140"/>
      <c r="Z320" s="140"/>
    </row>
    <row r="321" spans="1:26" s="155" customFormat="1" ht="20.25" customHeight="1">
      <c r="A321" s="112"/>
      <c r="B321" s="112"/>
      <c r="C321" s="112"/>
      <c r="D321" s="112"/>
      <c r="E321" s="112"/>
      <c r="F321" s="141">
        <v>318</v>
      </c>
      <c r="G321" s="112"/>
      <c r="H321" s="112"/>
      <c r="I321" s="112"/>
      <c r="J321" s="151"/>
      <c r="K321" s="152"/>
      <c r="L321" s="153"/>
      <c r="M321" s="154"/>
      <c r="N321" s="102"/>
      <c r="O321" s="102"/>
      <c r="P321" s="102"/>
      <c r="Q321" s="95"/>
      <c r="R321" s="140"/>
      <c r="S321" s="140"/>
      <c r="T321" s="140"/>
      <c r="U321" s="140"/>
      <c r="V321" s="140"/>
      <c r="W321" s="140"/>
      <c r="X321" s="140"/>
      <c r="Y321" s="140"/>
      <c r="Z321" s="140"/>
    </row>
    <row r="322" spans="1:26" s="94" customFormat="1" ht="20.25" customHeight="1">
      <c r="A322" s="104"/>
      <c r="B322" s="104"/>
      <c r="C322" s="104"/>
      <c r="D322" s="104"/>
      <c r="E322" s="115"/>
      <c r="F322" s="101">
        <v>319</v>
      </c>
      <c r="G322" s="104"/>
      <c r="H322" s="104"/>
      <c r="I322" s="104"/>
      <c r="J322" s="105"/>
      <c r="K322" s="91"/>
      <c r="L322" s="92"/>
      <c r="M322" s="93"/>
      <c r="N322" s="102"/>
      <c r="O322" s="102"/>
      <c r="P322" s="102"/>
      <c r="Q322" s="95"/>
      <c r="R322" s="140"/>
      <c r="S322" s="140"/>
      <c r="T322" s="140"/>
      <c r="U322" s="140"/>
      <c r="V322" s="140"/>
      <c r="W322" s="140"/>
      <c r="X322" s="140"/>
      <c r="Y322" s="140"/>
      <c r="Z322" s="140"/>
    </row>
    <row r="323" spans="1:26" s="94" customFormat="1" ht="20.25" customHeight="1">
      <c r="A323" s="104"/>
      <c r="B323" s="104"/>
      <c r="C323" s="104"/>
      <c r="D323" s="104"/>
      <c r="E323" s="115"/>
      <c r="F323" s="101">
        <v>320</v>
      </c>
      <c r="G323" s="104"/>
      <c r="H323" s="104"/>
      <c r="I323" s="104"/>
      <c r="J323" s="105"/>
      <c r="K323" s="91"/>
      <c r="L323" s="92"/>
      <c r="M323" s="93"/>
      <c r="N323" s="102"/>
      <c r="O323" s="102"/>
      <c r="P323" s="102"/>
      <c r="Q323" s="95"/>
      <c r="R323" s="140"/>
      <c r="S323" s="140"/>
      <c r="T323" s="140"/>
      <c r="U323" s="140"/>
      <c r="V323" s="140"/>
      <c r="W323" s="140"/>
      <c r="X323" s="140"/>
      <c r="Y323" s="140"/>
      <c r="Z323" s="140"/>
    </row>
    <row r="324" spans="1:26" s="94" customFormat="1" ht="20.25" customHeight="1">
      <c r="A324" s="104"/>
      <c r="B324" s="104"/>
      <c r="C324" s="104"/>
      <c r="D324" s="104"/>
      <c r="E324" s="115"/>
      <c r="F324" s="101">
        <v>321</v>
      </c>
      <c r="G324" s="104"/>
      <c r="H324" s="104"/>
      <c r="I324" s="104"/>
      <c r="J324" s="105"/>
      <c r="K324" s="91"/>
      <c r="L324" s="92"/>
      <c r="M324" s="93"/>
      <c r="N324" s="102"/>
      <c r="O324" s="102"/>
      <c r="P324" s="102"/>
      <c r="Q324" s="95"/>
      <c r="R324" s="140"/>
      <c r="S324" s="140"/>
      <c r="T324" s="140"/>
      <c r="U324" s="140"/>
      <c r="V324" s="140"/>
      <c r="W324" s="140"/>
      <c r="X324" s="140"/>
      <c r="Y324" s="140"/>
      <c r="Z324" s="140"/>
    </row>
    <row r="325" spans="1:26" s="94" customFormat="1" ht="20.25" customHeight="1">
      <c r="A325" s="104"/>
      <c r="B325" s="104"/>
      <c r="C325" s="104"/>
      <c r="D325" s="104"/>
      <c r="E325" s="115"/>
      <c r="F325" s="101">
        <v>322</v>
      </c>
      <c r="G325" s="104"/>
      <c r="H325" s="104"/>
      <c r="I325" s="104"/>
      <c r="J325" s="105"/>
      <c r="K325" s="91"/>
      <c r="L325" s="92"/>
      <c r="M325" s="93"/>
      <c r="N325" s="102"/>
      <c r="O325" s="102"/>
      <c r="P325" s="102"/>
      <c r="Q325" s="95"/>
      <c r="R325" s="140"/>
      <c r="S325" s="140"/>
      <c r="T325" s="140"/>
      <c r="U325" s="140"/>
      <c r="V325" s="140"/>
      <c r="W325" s="140"/>
      <c r="X325" s="140"/>
      <c r="Y325" s="140"/>
      <c r="Z325" s="140"/>
    </row>
    <row r="326" spans="1:26" s="94" customFormat="1" ht="20.25" customHeight="1">
      <c r="A326" s="104"/>
      <c r="B326" s="104"/>
      <c r="C326" s="104"/>
      <c r="D326" s="104"/>
      <c r="E326" s="115"/>
      <c r="F326" s="101">
        <v>323</v>
      </c>
      <c r="G326" s="104"/>
      <c r="H326" s="104"/>
      <c r="I326" s="104"/>
      <c r="J326" s="105"/>
      <c r="K326" s="91"/>
      <c r="L326" s="92"/>
      <c r="M326" s="93"/>
      <c r="N326" s="102"/>
      <c r="O326" s="102"/>
      <c r="P326" s="102"/>
      <c r="Q326" s="95"/>
      <c r="R326" s="140"/>
      <c r="S326" s="140"/>
      <c r="T326" s="140"/>
      <c r="U326" s="140"/>
      <c r="V326" s="140"/>
      <c r="W326" s="140"/>
      <c r="X326" s="140"/>
      <c r="Y326" s="140"/>
      <c r="Z326" s="140"/>
    </row>
    <row r="327" spans="1:26" s="94" customFormat="1" ht="20.25" customHeight="1">
      <c r="A327" s="104"/>
      <c r="B327" s="104"/>
      <c r="C327" s="104"/>
      <c r="D327" s="104"/>
      <c r="E327" s="115"/>
      <c r="F327" s="101">
        <v>324</v>
      </c>
      <c r="G327" s="104"/>
      <c r="H327" s="104"/>
      <c r="I327" s="104"/>
      <c r="J327" s="105"/>
      <c r="K327" s="91"/>
      <c r="L327" s="92"/>
      <c r="M327" s="93"/>
      <c r="N327" s="102"/>
      <c r="O327" s="102"/>
      <c r="P327" s="102"/>
      <c r="Q327" s="95"/>
      <c r="R327" s="140"/>
      <c r="S327" s="140"/>
      <c r="T327" s="140"/>
      <c r="U327" s="140"/>
      <c r="V327" s="140"/>
      <c r="W327" s="140"/>
      <c r="X327" s="140"/>
      <c r="Y327" s="140"/>
      <c r="Z327" s="140"/>
    </row>
    <row r="328" spans="1:26" s="94" customFormat="1" ht="20.25" customHeight="1">
      <c r="A328" s="104"/>
      <c r="B328" s="104"/>
      <c r="C328" s="104"/>
      <c r="D328" s="104"/>
      <c r="E328" s="115"/>
      <c r="F328" s="101">
        <v>325</v>
      </c>
      <c r="G328" s="104"/>
      <c r="H328" s="104"/>
      <c r="I328" s="104"/>
      <c r="J328" s="105"/>
      <c r="K328" s="91"/>
      <c r="L328" s="92"/>
      <c r="M328" s="93"/>
      <c r="N328" s="102"/>
      <c r="O328" s="102"/>
      <c r="P328" s="102"/>
      <c r="Q328" s="95"/>
      <c r="R328" s="140"/>
      <c r="S328" s="140"/>
      <c r="T328" s="140"/>
      <c r="U328" s="140"/>
      <c r="V328" s="140"/>
      <c r="W328" s="140"/>
      <c r="X328" s="140"/>
      <c r="Y328" s="140"/>
      <c r="Z328" s="140"/>
    </row>
    <row r="329" spans="1:26" s="94" customFormat="1" ht="20.25" customHeight="1">
      <c r="A329" s="104"/>
      <c r="B329" s="104"/>
      <c r="C329" s="104"/>
      <c r="D329" s="104"/>
      <c r="E329" s="115"/>
      <c r="F329" s="101">
        <v>326</v>
      </c>
      <c r="G329" s="104"/>
      <c r="H329" s="104"/>
      <c r="I329" s="104"/>
      <c r="J329" s="105"/>
      <c r="K329" s="91"/>
      <c r="L329" s="92"/>
      <c r="M329" s="93"/>
      <c r="N329" s="102"/>
      <c r="O329" s="102"/>
      <c r="P329" s="102"/>
      <c r="Q329" s="95"/>
      <c r="R329" s="140"/>
      <c r="S329" s="140"/>
      <c r="T329" s="140"/>
      <c r="U329" s="140"/>
      <c r="V329" s="140"/>
      <c r="W329" s="140"/>
      <c r="X329" s="140"/>
      <c r="Y329" s="140"/>
      <c r="Z329" s="140"/>
    </row>
    <row r="330" spans="1:26" s="94" customFormat="1" ht="20.25" customHeight="1">
      <c r="A330" s="104"/>
      <c r="B330" s="104"/>
      <c r="C330" s="104"/>
      <c r="D330" s="104"/>
      <c r="E330" s="115"/>
      <c r="F330" s="101">
        <v>327</v>
      </c>
      <c r="G330" s="104"/>
      <c r="H330" s="104"/>
      <c r="I330" s="104"/>
      <c r="J330" s="105"/>
      <c r="K330" s="91"/>
      <c r="L330" s="92"/>
      <c r="M330" s="93"/>
      <c r="N330" s="102"/>
      <c r="O330" s="102"/>
      <c r="P330" s="102"/>
      <c r="Q330" s="95"/>
      <c r="R330" s="140"/>
      <c r="S330" s="140"/>
      <c r="T330" s="140"/>
      <c r="U330" s="140"/>
      <c r="V330" s="140"/>
      <c r="W330" s="140"/>
      <c r="X330" s="140"/>
      <c r="Y330" s="140"/>
      <c r="Z330" s="140"/>
    </row>
    <row r="331" spans="1:26" s="94" customFormat="1" ht="20.25" customHeight="1">
      <c r="A331" s="104"/>
      <c r="B331" s="104"/>
      <c r="C331" s="104"/>
      <c r="D331" s="104"/>
      <c r="E331" s="115"/>
      <c r="F331" s="101">
        <v>328</v>
      </c>
      <c r="G331" s="104"/>
      <c r="H331" s="104"/>
      <c r="I331" s="104"/>
      <c r="J331" s="105"/>
      <c r="K331" s="91"/>
      <c r="L331" s="92"/>
      <c r="M331" s="93"/>
      <c r="N331" s="102"/>
      <c r="O331" s="102"/>
      <c r="P331" s="102"/>
      <c r="Q331" s="95"/>
      <c r="R331" s="140"/>
      <c r="S331" s="140"/>
      <c r="T331" s="140"/>
      <c r="U331" s="140"/>
      <c r="V331" s="140"/>
      <c r="W331" s="140"/>
      <c r="X331" s="140"/>
      <c r="Y331" s="140"/>
      <c r="Z331" s="140"/>
    </row>
    <row r="332" spans="1:26" s="94" customFormat="1" ht="20.25" customHeight="1">
      <c r="A332" s="104"/>
      <c r="B332" s="104"/>
      <c r="C332" s="104"/>
      <c r="D332" s="104"/>
      <c r="E332" s="115"/>
      <c r="F332" s="101">
        <v>329</v>
      </c>
      <c r="G332" s="104"/>
      <c r="H332" s="104"/>
      <c r="I332" s="104"/>
      <c r="J332" s="105"/>
      <c r="K332" s="91"/>
      <c r="L332" s="92"/>
      <c r="M332" s="93"/>
      <c r="N332" s="102"/>
      <c r="O332" s="102"/>
      <c r="P332" s="102"/>
      <c r="Q332" s="95"/>
      <c r="R332" s="140"/>
      <c r="S332" s="140"/>
      <c r="T332" s="140"/>
      <c r="U332" s="140"/>
      <c r="V332" s="140"/>
      <c r="W332" s="140"/>
      <c r="X332" s="140"/>
      <c r="Y332" s="140"/>
      <c r="Z332" s="140"/>
    </row>
    <row r="333" spans="1:26" s="94" customFormat="1" ht="20.25" customHeight="1">
      <c r="A333" s="104"/>
      <c r="B333" s="104"/>
      <c r="C333" s="104"/>
      <c r="D333" s="104"/>
      <c r="E333" s="115"/>
      <c r="F333" s="101">
        <v>330</v>
      </c>
      <c r="G333" s="104"/>
      <c r="H333" s="104"/>
      <c r="I333" s="104"/>
      <c r="J333" s="105"/>
      <c r="K333" s="91"/>
      <c r="L333" s="92"/>
      <c r="M333" s="93"/>
      <c r="N333" s="102"/>
      <c r="O333" s="102"/>
      <c r="P333" s="102"/>
      <c r="Q333" s="95"/>
      <c r="R333" s="140"/>
      <c r="S333" s="140"/>
      <c r="T333" s="140"/>
      <c r="U333" s="140"/>
      <c r="V333" s="140"/>
      <c r="W333" s="140"/>
      <c r="X333" s="140"/>
      <c r="Y333" s="140"/>
      <c r="Z333" s="140"/>
    </row>
    <row r="334" spans="1:26" s="94" customFormat="1" ht="20.25" customHeight="1">
      <c r="A334" s="104"/>
      <c r="B334" s="104"/>
      <c r="C334" s="104"/>
      <c r="D334" s="104"/>
      <c r="E334" s="115"/>
      <c r="F334" s="101">
        <v>331</v>
      </c>
      <c r="G334" s="112"/>
      <c r="H334" s="104"/>
      <c r="I334" s="104"/>
      <c r="J334" s="105"/>
      <c r="K334" s="91"/>
      <c r="L334" s="92"/>
      <c r="M334" s="93"/>
      <c r="N334" s="102"/>
      <c r="O334" s="102"/>
      <c r="P334" s="102"/>
      <c r="Q334" s="95"/>
      <c r="R334" s="140"/>
      <c r="S334" s="140"/>
      <c r="T334" s="140"/>
      <c r="U334" s="140"/>
      <c r="V334" s="140"/>
      <c r="W334" s="140"/>
      <c r="X334" s="140"/>
      <c r="Y334" s="140"/>
      <c r="Z334" s="140"/>
    </row>
    <row r="335" spans="1:26" s="94" customFormat="1" ht="20.25" customHeight="1">
      <c r="A335" s="104"/>
      <c r="B335" s="104"/>
      <c r="C335" s="104"/>
      <c r="D335" s="104"/>
      <c r="E335" s="115"/>
      <c r="F335" s="101">
        <v>332</v>
      </c>
      <c r="G335" s="115"/>
      <c r="H335" s="104"/>
      <c r="I335" s="104"/>
      <c r="J335" s="105"/>
      <c r="K335" s="91"/>
      <c r="L335" s="92"/>
      <c r="M335" s="93"/>
      <c r="N335" s="102"/>
      <c r="O335" s="102"/>
      <c r="P335" s="102"/>
      <c r="Q335" s="95"/>
      <c r="R335" s="140"/>
      <c r="S335" s="140"/>
      <c r="T335" s="140"/>
      <c r="U335" s="140"/>
      <c r="V335" s="140"/>
      <c r="W335" s="140"/>
      <c r="X335" s="140"/>
      <c r="Y335" s="140"/>
      <c r="Z335" s="140"/>
    </row>
    <row r="336" spans="1:26" s="94" customFormat="1" ht="20.25" customHeight="1">
      <c r="A336" s="104"/>
      <c r="B336" s="104"/>
      <c r="C336" s="104"/>
      <c r="D336" s="104"/>
      <c r="E336" s="115"/>
      <c r="F336" s="101">
        <v>333</v>
      </c>
      <c r="G336" s="104"/>
      <c r="H336" s="104"/>
      <c r="I336" s="104"/>
      <c r="J336" s="105"/>
      <c r="K336" s="91"/>
      <c r="L336" s="92"/>
      <c r="M336" s="93"/>
      <c r="N336" s="102"/>
      <c r="O336" s="102"/>
      <c r="P336" s="102"/>
      <c r="Q336" s="95"/>
      <c r="R336" s="140"/>
      <c r="S336" s="140"/>
      <c r="T336" s="140"/>
      <c r="U336" s="140"/>
      <c r="V336" s="140"/>
      <c r="W336" s="140"/>
      <c r="X336" s="140"/>
      <c r="Y336" s="140"/>
      <c r="Z336" s="140"/>
    </row>
    <row r="337" spans="1:26" s="94" customFormat="1" ht="20.25" customHeight="1">
      <c r="A337" s="104"/>
      <c r="B337" s="104"/>
      <c r="C337" s="104"/>
      <c r="D337" s="104"/>
      <c r="E337" s="115"/>
      <c r="F337" s="101">
        <v>334</v>
      </c>
      <c r="G337" s="112"/>
      <c r="H337" s="104"/>
      <c r="I337" s="104"/>
      <c r="J337" s="105"/>
      <c r="K337" s="91"/>
      <c r="L337" s="92"/>
      <c r="M337" s="93"/>
      <c r="N337" s="102"/>
      <c r="O337" s="102"/>
      <c r="P337" s="102"/>
      <c r="Q337" s="95"/>
      <c r="R337" s="140"/>
      <c r="S337" s="140"/>
      <c r="T337" s="140"/>
      <c r="U337" s="140"/>
      <c r="V337" s="140"/>
      <c r="W337" s="140"/>
      <c r="X337" s="140"/>
      <c r="Y337" s="140"/>
      <c r="Z337" s="140"/>
    </row>
    <row r="338" spans="1:26" s="94" customFormat="1" ht="20.25" customHeight="1">
      <c r="A338" s="104"/>
      <c r="B338" s="104"/>
      <c r="C338" s="104"/>
      <c r="D338" s="104"/>
      <c r="E338" s="115"/>
      <c r="F338" s="101">
        <v>335</v>
      </c>
      <c r="G338" s="115"/>
      <c r="H338" s="104"/>
      <c r="I338" s="104"/>
      <c r="J338" s="105"/>
      <c r="K338" s="91"/>
      <c r="L338" s="92"/>
      <c r="M338" s="93"/>
      <c r="N338" s="102"/>
      <c r="O338" s="102"/>
      <c r="P338" s="102"/>
      <c r="Q338" s="95"/>
      <c r="R338" s="140"/>
      <c r="S338" s="140"/>
      <c r="T338" s="140"/>
      <c r="U338" s="140"/>
      <c r="V338" s="140"/>
      <c r="W338" s="140"/>
      <c r="X338" s="140"/>
      <c r="Y338" s="140"/>
      <c r="Z338" s="140"/>
    </row>
    <row r="339" spans="1:26" s="94" customFormat="1" ht="20.25" customHeight="1">
      <c r="A339" s="104"/>
      <c r="B339" s="104"/>
      <c r="C339" s="104"/>
      <c r="D339" s="104"/>
      <c r="E339" s="115"/>
      <c r="F339" s="101">
        <v>336</v>
      </c>
      <c r="G339" s="104"/>
      <c r="H339" s="104"/>
      <c r="I339" s="104"/>
      <c r="J339" s="105"/>
      <c r="K339" s="91"/>
      <c r="L339" s="92"/>
      <c r="M339" s="93"/>
      <c r="N339" s="102"/>
      <c r="O339" s="102"/>
      <c r="P339" s="102"/>
      <c r="Q339" s="95"/>
      <c r="R339" s="140"/>
      <c r="S339" s="140"/>
      <c r="T339" s="140"/>
      <c r="U339" s="140"/>
      <c r="V339" s="140"/>
      <c r="W339" s="140"/>
      <c r="X339" s="140"/>
      <c r="Y339" s="140"/>
      <c r="Z339" s="140"/>
    </row>
    <row r="340" spans="1:26" s="94" customFormat="1" ht="20.25" customHeight="1">
      <c r="A340" s="104"/>
      <c r="B340" s="104"/>
      <c r="C340" s="104"/>
      <c r="D340" s="104"/>
      <c r="E340" s="115"/>
      <c r="F340" s="101">
        <v>337</v>
      </c>
      <c r="G340" s="104"/>
      <c r="H340" s="104"/>
      <c r="I340" s="104"/>
      <c r="J340" s="105"/>
      <c r="K340" s="91"/>
      <c r="L340" s="92"/>
      <c r="M340" s="93"/>
      <c r="N340" s="102"/>
      <c r="O340" s="102"/>
      <c r="P340" s="102"/>
      <c r="Q340" s="95"/>
      <c r="R340" s="140"/>
      <c r="S340" s="140"/>
      <c r="T340" s="140"/>
      <c r="U340" s="140"/>
      <c r="V340" s="140"/>
      <c r="W340" s="140"/>
      <c r="X340" s="140"/>
      <c r="Y340" s="140"/>
      <c r="Z340" s="140"/>
    </row>
    <row r="341" spans="1:26" s="94" customFormat="1" ht="20.25" customHeight="1">
      <c r="A341" s="104"/>
      <c r="B341" s="104"/>
      <c r="C341" s="104"/>
      <c r="D341" s="104"/>
      <c r="E341" s="115"/>
      <c r="F341" s="101">
        <v>338</v>
      </c>
      <c r="G341" s="104"/>
      <c r="H341" s="104"/>
      <c r="I341" s="104"/>
      <c r="J341" s="105"/>
      <c r="K341" s="91"/>
      <c r="L341" s="92"/>
      <c r="M341" s="93"/>
      <c r="N341" s="102"/>
      <c r="O341" s="102"/>
      <c r="P341" s="102"/>
      <c r="Q341" s="95"/>
      <c r="R341" s="140"/>
      <c r="S341" s="140"/>
      <c r="T341" s="140"/>
      <c r="U341" s="140"/>
      <c r="V341" s="140"/>
      <c r="W341" s="140"/>
      <c r="X341" s="140"/>
      <c r="Y341" s="140"/>
      <c r="Z341" s="140"/>
    </row>
    <row r="342" spans="1:26" s="94" customFormat="1" ht="20.25" customHeight="1">
      <c r="A342" s="104"/>
      <c r="B342" s="104"/>
      <c r="C342" s="104"/>
      <c r="D342" s="104"/>
      <c r="E342" s="115"/>
      <c r="F342" s="101">
        <v>339</v>
      </c>
      <c r="G342" s="104"/>
      <c r="H342" s="104"/>
      <c r="I342" s="104"/>
      <c r="J342" s="105"/>
      <c r="K342" s="91"/>
      <c r="L342" s="92"/>
      <c r="M342" s="93"/>
      <c r="N342" s="102"/>
      <c r="O342" s="102"/>
      <c r="P342" s="102"/>
      <c r="Q342" s="95"/>
      <c r="R342" s="140"/>
      <c r="S342" s="140"/>
      <c r="T342" s="140"/>
      <c r="U342" s="140"/>
      <c r="V342" s="140"/>
      <c r="W342" s="140"/>
      <c r="X342" s="140"/>
      <c r="Y342" s="140"/>
      <c r="Z342" s="140"/>
    </row>
    <row r="343" spans="1:26" s="94" customFormat="1" ht="20.25" customHeight="1">
      <c r="A343" s="104"/>
      <c r="B343" s="104"/>
      <c r="C343" s="104"/>
      <c r="D343" s="104"/>
      <c r="E343" s="115"/>
      <c r="F343" s="101">
        <v>340</v>
      </c>
      <c r="G343" s="104"/>
      <c r="H343" s="104"/>
      <c r="I343" s="104"/>
      <c r="J343" s="105"/>
      <c r="K343" s="91"/>
      <c r="L343" s="92"/>
      <c r="M343" s="93"/>
      <c r="N343" s="102"/>
      <c r="O343" s="102"/>
      <c r="P343" s="102"/>
      <c r="Q343" s="95"/>
      <c r="R343" s="140"/>
      <c r="S343" s="140"/>
      <c r="T343" s="140"/>
      <c r="U343" s="140"/>
      <c r="V343" s="140"/>
      <c r="W343" s="140"/>
      <c r="X343" s="140"/>
      <c r="Y343" s="140"/>
      <c r="Z343" s="140"/>
    </row>
    <row r="344" spans="1:26" s="94" customFormat="1" ht="20.25" customHeight="1">
      <c r="A344" s="104"/>
      <c r="B344" s="104"/>
      <c r="C344" s="104"/>
      <c r="D344" s="104"/>
      <c r="E344" s="115"/>
      <c r="F344" s="101">
        <v>341</v>
      </c>
      <c r="G344" s="104"/>
      <c r="H344" s="104"/>
      <c r="I344" s="104"/>
      <c r="J344" s="105"/>
      <c r="K344" s="91"/>
      <c r="L344" s="92"/>
      <c r="M344" s="93"/>
      <c r="N344" s="102"/>
      <c r="O344" s="102"/>
      <c r="P344" s="102"/>
      <c r="Q344" s="95"/>
      <c r="R344" s="140"/>
      <c r="S344" s="140"/>
      <c r="T344" s="140"/>
      <c r="U344" s="140"/>
      <c r="V344" s="140"/>
      <c r="W344" s="140"/>
      <c r="X344" s="140"/>
      <c r="Y344" s="140"/>
      <c r="Z344" s="140"/>
    </row>
    <row r="345" spans="1:26" s="94" customFormat="1" ht="20.25" customHeight="1">
      <c r="A345" s="104"/>
      <c r="B345" s="104"/>
      <c r="C345" s="104"/>
      <c r="D345" s="104"/>
      <c r="E345" s="115"/>
      <c r="F345" s="101">
        <v>342</v>
      </c>
      <c r="G345" s="104"/>
      <c r="H345" s="104"/>
      <c r="I345" s="104"/>
      <c r="J345" s="105"/>
      <c r="K345" s="91"/>
      <c r="L345" s="92"/>
      <c r="M345" s="93"/>
      <c r="N345" s="102"/>
      <c r="O345" s="102"/>
      <c r="P345" s="102"/>
      <c r="Q345" s="95"/>
      <c r="R345" s="140"/>
      <c r="S345" s="140"/>
      <c r="T345" s="140"/>
      <c r="U345" s="140"/>
      <c r="V345" s="140"/>
      <c r="W345" s="140"/>
      <c r="X345" s="140"/>
      <c r="Y345" s="140"/>
      <c r="Z345" s="140"/>
    </row>
    <row r="346" spans="1:26" s="94" customFormat="1" ht="20.25" customHeight="1">
      <c r="A346" s="104"/>
      <c r="B346" s="104"/>
      <c r="C346" s="104"/>
      <c r="D346" s="104"/>
      <c r="E346" s="115"/>
      <c r="F346" s="101">
        <v>343</v>
      </c>
      <c r="G346" s="104"/>
      <c r="H346" s="104"/>
      <c r="I346" s="104"/>
      <c r="J346" s="105"/>
      <c r="K346" s="91"/>
      <c r="L346" s="92"/>
      <c r="M346" s="93"/>
      <c r="N346" s="102"/>
      <c r="O346" s="102"/>
      <c r="P346" s="102"/>
      <c r="Q346" s="95"/>
      <c r="R346" s="140"/>
      <c r="S346" s="140"/>
      <c r="T346" s="140"/>
      <c r="U346" s="140"/>
      <c r="V346" s="140"/>
      <c r="W346" s="140"/>
      <c r="X346" s="140"/>
      <c r="Y346" s="140"/>
      <c r="Z346" s="140"/>
    </row>
    <row r="347" spans="1:26" s="94" customFormat="1" ht="20.25" customHeight="1">
      <c r="A347" s="104"/>
      <c r="B347" s="104"/>
      <c r="C347" s="104"/>
      <c r="D347" s="104"/>
      <c r="E347" s="115"/>
      <c r="F347" s="101">
        <v>344</v>
      </c>
      <c r="G347" s="104"/>
      <c r="H347" s="104"/>
      <c r="I347" s="104"/>
      <c r="J347" s="105"/>
      <c r="K347" s="91"/>
      <c r="L347" s="92"/>
      <c r="M347" s="93"/>
      <c r="N347" s="102"/>
      <c r="O347" s="102"/>
      <c r="P347" s="102"/>
      <c r="Q347" s="95"/>
      <c r="R347" s="140"/>
      <c r="S347" s="140"/>
      <c r="T347" s="140"/>
      <c r="U347" s="140"/>
      <c r="V347" s="140"/>
      <c r="W347" s="140"/>
      <c r="X347" s="140"/>
      <c r="Y347" s="140"/>
      <c r="Z347" s="140"/>
    </row>
    <row r="348" spans="1:26" s="94" customFormat="1" ht="20.25" customHeight="1">
      <c r="A348" s="104"/>
      <c r="B348" s="104"/>
      <c r="C348" s="104"/>
      <c r="D348" s="104"/>
      <c r="E348" s="115"/>
      <c r="F348" s="101">
        <v>345</v>
      </c>
      <c r="G348" s="104"/>
      <c r="H348" s="104"/>
      <c r="I348" s="104"/>
      <c r="J348" s="105"/>
      <c r="K348" s="91"/>
      <c r="L348" s="92"/>
      <c r="M348" s="93"/>
      <c r="N348" s="102"/>
      <c r="O348" s="102"/>
      <c r="P348" s="102"/>
      <c r="Q348" s="95"/>
      <c r="R348" s="140"/>
      <c r="S348" s="140"/>
      <c r="T348" s="140"/>
      <c r="U348" s="140"/>
      <c r="V348" s="140"/>
      <c r="W348" s="140"/>
      <c r="X348" s="140"/>
      <c r="Y348" s="140"/>
      <c r="Z348" s="140"/>
    </row>
    <row r="349" spans="1:26" s="94" customFormat="1" ht="20.25" customHeight="1">
      <c r="A349" s="104"/>
      <c r="B349" s="104"/>
      <c r="C349" s="104"/>
      <c r="D349" s="104"/>
      <c r="E349" s="115"/>
      <c r="F349" s="101">
        <v>346</v>
      </c>
      <c r="G349" s="104"/>
      <c r="H349" s="104"/>
      <c r="I349" s="104"/>
      <c r="J349" s="105"/>
      <c r="K349" s="91"/>
      <c r="L349" s="92"/>
      <c r="M349" s="93"/>
      <c r="N349" s="102"/>
      <c r="O349" s="102"/>
      <c r="P349" s="102"/>
      <c r="Q349" s="95"/>
      <c r="R349" s="140"/>
      <c r="S349" s="140"/>
      <c r="T349" s="140"/>
      <c r="U349" s="140"/>
      <c r="V349" s="140"/>
      <c r="W349" s="140"/>
      <c r="X349" s="140"/>
      <c r="Y349" s="140"/>
      <c r="Z349" s="140"/>
    </row>
    <row r="350" spans="1:26" s="94" customFormat="1" ht="20.25" customHeight="1">
      <c r="A350" s="104"/>
      <c r="B350" s="104"/>
      <c r="C350" s="104"/>
      <c r="D350" s="104"/>
      <c r="E350" s="115"/>
      <c r="F350" s="101">
        <v>347</v>
      </c>
      <c r="G350" s="104"/>
      <c r="H350" s="104"/>
      <c r="I350" s="104"/>
      <c r="J350" s="105"/>
      <c r="K350" s="91"/>
      <c r="L350" s="92"/>
      <c r="M350" s="93"/>
      <c r="N350" s="102"/>
      <c r="O350" s="102"/>
      <c r="P350" s="102"/>
      <c r="Q350" s="95"/>
      <c r="R350" s="140"/>
      <c r="S350" s="140"/>
      <c r="T350" s="140"/>
      <c r="U350" s="140"/>
      <c r="V350" s="140"/>
      <c r="W350" s="140"/>
      <c r="X350" s="140"/>
      <c r="Y350" s="140"/>
      <c r="Z350" s="140"/>
    </row>
    <row r="351" spans="1:26" s="94" customFormat="1" ht="20.25" customHeight="1">
      <c r="A351" s="104"/>
      <c r="B351" s="104"/>
      <c r="C351" s="104"/>
      <c r="D351" s="104"/>
      <c r="E351" s="115"/>
      <c r="F351" s="101">
        <v>348</v>
      </c>
      <c r="G351" s="104"/>
      <c r="H351" s="104"/>
      <c r="I351" s="104"/>
      <c r="J351" s="105"/>
      <c r="K351" s="91"/>
      <c r="L351" s="92"/>
      <c r="M351" s="93"/>
      <c r="N351" s="102"/>
      <c r="O351" s="102"/>
      <c r="P351" s="102"/>
      <c r="Q351" s="95"/>
      <c r="R351" s="140"/>
      <c r="S351" s="140"/>
      <c r="T351" s="140"/>
      <c r="U351" s="140"/>
      <c r="V351" s="140"/>
      <c r="W351" s="140"/>
      <c r="X351" s="140"/>
      <c r="Y351" s="140"/>
      <c r="Z351" s="140"/>
    </row>
    <row r="352" spans="1:26" s="94" customFormat="1" ht="20.25" customHeight="1">
      <c r="A352" s="104"/>
      <c r="B352" s="104"/>
      <c r="C352" s="104"/>
      <c r="D352" s="104"/>
      <c r="E352" s="115"/>
      <c r="F352" s="101">
        <v>349</v>
      </c>
      <c r="G352" s="104"/>
      <c r="H352" s="104"/>
      <c r="I352" s="104"/>
      <c r="J352" s="105"/>
      <c r="K352" s="91"/>
      <c r="L352" s="92"/>
      <c r="M352" s="93"/>
      <c r="N352" s="102"/>
      <c r="O352" s="102"/>
      <c r="P352" s="102"/>
      <c r="Q352" s="95"/>
      <c r="R352" s="140"/>
      <c r="S352" s="140"/>
      <c r="T352" s="140"/>
      <c r="U352" s="140"/>
      <c r="V352" s="140"/>
      <c r="W352" s="140"/>
      <c r="X352" s="140"/>
      <c r="Y352" s="140"/>
      <c r="Z352" s="140"/>
    </row>
    <row r="353" spans="1:26" s="94" customFormat="1" ht="20.25" customHeight="1">
      <c r="A353" s="104"/>
      <c r="B353" s="104"/>
      <c r="C353" s="104"/>
      <c r="D353" s="104"/>
      <c r="E353" s="115"/>
      <c r="F353" s="101">
        <v>350</v>
      </c>
      <c r="G353" s="104"/>
      <c r="H353" s="104"/>
      <c r="I353" s="104"/>
      <c r="J353" s="105"/>
      <c r="K353" s="91"/>
      <c r="L353" s="92"/>
      <c r="M353" s="93"/>
      <c r="N353" s="102"/>
      <c r="O353" s="102"/>
      <c r="P353" s="102"/>
      <c r="Q353" s="95"/>
      <c r="R353" s="140"/>
      <c r="S353" s="140"/>
      <c r="T353" s="140"/>
      <c r="U353" s="140"/>
      <c r="V353" s="140"/>
      <c r="W353" s="140"/>
      <c r="X353" s="140"/>
      <c r="Y353" s="140"/>
      <c r="Z353" s="140"/>
    </row>
    <row r="354" spans="1:26" s="94" customFormat="1" ht="20.25" customHeight="1">
      <c r="A354" s="104"/>
      <c r="B354" s="104"/>
      <c r="C354" s="104"/>
      <c r="D354" s="104"/>
      <c r="E354" s="115"/>
      <c r="F354" s="101">
        <v>351</v>
      </c>
      <c r="G354" s="104"/>
      <c r="H354" s="104"/>
      <c r="I354" s="104"/>
      <c r="J354" s="105"/>
      <c r="K354" s="91"/>
      <c r="L354" s="92"/>
      <c r="M354" s="93"/>
      <c r="N354" s="102"/>
      <c r="O354" s="102"/>
      <c r="P354" s="102"/>
      <c r="Q354" s="95"/>
      <c r="R354" s="140"/>
      <c r="S354" s="140"/>
      <c r="T354" s="140"/>
      <c r="U354" s="140"/>
      <c r="V354" s="140"/>
      <c r="W354" s="140"/>
      <c r="X354" s="140"/>
      <c r="Y354" s="140"/>
      <c r="Z354" s="140"/>
    </row>
    <row r="355" spans="1:26" s="94" customFormat="1" ht="20.25" customHeight="1">
      <c r="A355" s="104"/>
      <c r="B355" s="104"/>
      <c r="C355" s="104"/>
      <c r="D355" s="104"/>
      <c r="E355" s="115"/>
      <c r="F355" s="101">
        <v>352</v>
      </c>
      <c r="G355" s="104"/>
      <c r="H355" s="104"/>
      <c r="I355" s="104"/>
      <c r="J355" s="105"/>
      <c r="K355" s="91"/>
      <c r="L355" s="92"/>
      <c r="M355" s="93"/>
      <c r="N355" s="102"/>
      <c r="O355" s="102"/>
      <c r="P355" s="102"/>
      <c r="Q355" s="95"/>
      <c r="R355" s="140"/>
      <c r="S355" s="140"/>
      <c r="T355" s="140"/>
      <c r="U355" s="140"/>
      <c r="V355" s="140"/>
      <c r="W355" s="140"/>
      <c r="X355" s="140"/>
      <c r="Y355" s="140"/>
      <c r="Z355" s="140"/>
    </row>
    <row r="356" spans="1:26" s="94" customFormat="1" ht="20.25" customHeight="1">
      <c r="A356" s="104"/>
      <c r="B356" s="104"/>
      <c r="C356" s="104"/>
      <c r="D356" s="104"/>
      <c r="E356" s="115"/>
      <c r="F356" s="101">
        <v>353</v>
      </c>
      <c r="G356" s="104"/>
      <c r="H356" s="104"/>
      <c r="I356" s="104"/>
      <c r="J356" s="105"/>
      <c r="K356" s="91"/>
      <c r="L356" s="92"/>
      <c r="M356" s="93"/>
      <c r="N356" s="102"/>
      <c r="O356" s="102"/>
      <c r="P356" s="102"/>
      <c r="Q356" s="95"/>
      <c r="R356" s="140"/>
      <c r="S356" s="140"/>
      <c r="T356" s="140"/>
      <c r="U356" s="140"/>
      <c r="V356" s="140"/>
      <c r="W356" s="140"/>
      <c r="X356" s="140"/>
      <c r="Y356" s="140"/>
      <c r="Z356" s="140"/>
    </row>
    <row r="357" spans="1:26" s="94" customFormat="1" ht="20.25" customHeight="1">
      <c r="A357" s="104"/>
      <c r="B357" s="104"/>
      <c r="C357" s="104"/>
      <c r="D357" s="104"/>
      <c r="E357" s="115"/>
      <c r="F357" s="101">
        <v>354</v>
      </c>
      <c r="G357" s="104"/>
      <c r="H357" s="104"/>
      <c r="I357" s="104"/>
      <c r="J357" s="105"/>
      <c r="K357" s="91"/>
      <c r="L357" s="92"/>
      <c r="M357" s="93"/>
      <c r="N357" s="102"/>
      <c r="O357" s="102"/>
      <c r="P357" s="102"/>
      <c r="Q357" s="95"/>
      <c r="R357" s="140"/>
      <c r="S357" s="140"/>
      <c r="T357" s="140"/>
      <c r="U357" s="140"/>
      <c r="V357" s="140"/>
      <c r="W357" s="140"/>
      <c r="X357" s="140"/>
      <c r="Y357" s="140"/>
      <c r="Z357" s="140"/>
    </row>
    <row r="358" spans="1:26" s="94" customFormat="1" ht="20.25" customHeight="1">
      <c r="A358" s="104"/>
      <c r="B358" s="104"/>
      <c r="C358" s="104"/>
      <c r="D358" s="104"/>
      <c r="E358" s="115"/>
      <c r="F358" s="101">
        <v>355</v>
      </c>
      <c r="G358" s="104"/>
      <c r="H358" s="104"/>
      <c r="I358" s="104"/>
      <c r="J358" s="105"/>
      <c r="K358" s="91"/>
      <c r="L358" s="92"/>
      <c r="M358" s="93"/>
      <c r="N358" s="102"/>
      <c r="O358" s="102"/>
      <c r="P358" s="102"/>
      <c r="Q358" s="95"/>
      <c r="R358" s="140"/>
      <c r="S358" s="140"/>
      <c r="T358" s="140"/>
      <c r="U358" s="140"/>
      <c r="V358" s="140"/>
      <c r="W358" s="140"/>
      <c r="X358" s="140"/>
      <c r="Y358" s="140"/>
      <c r="Z358" s="140"/>
    </row>
    <row r="359" spans="1:26" s="94" customFormat="1" ht="20.25" customHeight="1">
      <c r="A359" s="104"/>
      <c r="B359" s="104"/>
      <c r="C359" s="104"/>
      <c r="D359" s="104"/>
      <c r="E359" s="115"/>
      <c r="F359" s="101">
        <v>356</v>
      </c>
      <c r="G359" s="104"/>
      <c r="H359" s="104"/>
      <c r="I359" s="104"/>
      <c r="J359" s="105"/>
      <c r="K359" s="91"/>
      <c r="L359" s="92"/>
      <c r="M359" s="93"/>
      <c r="N359" s="102"/>
      <c r="O359" s="102"/>
      <c r="P359" s="102"/>
      <c r="Q359" s="95"/>
      <c r="R359" s="140"/>
      <c r="S359" s="140"/>
      <c r="T359" s="140"/>
      <c r="U359" s="140"/>
      <c r="V359" s="140"/>
      <c r="W359" s="140"/>
      <c r="X359" s="140"/>
      <c r="Y359" s="140"/>
      <c r="Z359" s="140"/>
    </row>
    <row r="360" spans="1:26" s="94" customFormat="1" ht="20.25" customHeight="1">
      <c r="A360" s="104"/>
      <c r="B360" s="104"/>
      <c r="C360" s="104"/>
      <c r="D360" s="104"/>
      <c r="E360" s="115"/>
      <c r="F360" s="101">
        <v>357</v>
      </c>
      <c r="G360" s="104"/>
      <c r="H360" s="104"/>
      <c r="I360" s="104"/>
      <c r="J360" s="105"/>
      <c r="K360" s="91"/>
      <c r="L360" s="92"/>
      <c r="M360" s="93"/>
      <c r="N360" s="102"/>
      <c r="O360" s="102"/>
      <c r="P360" s="102"/>
      <c r="Q360" s="95"/>
      <c r="R360" s="140"/>
      <c r="S360" s="140"/>
      <c r="T360" s="140"/>
      <c r="U360" s="140"/>
      <c r="V360" s="140"/>
      <c r="W360" s="140"/>
      <c r="X360" s="140"/>
      <c r="Y360" s="140"/>
      <c r="Z360" s="140"/>
    </row>
    <row r="361" spans="1:26" s="94" customFormat="1" ht="20.25" customHeight="1">
      <c r="A361" s="104"/>
      <c r="B361" s="104"/>
      <c r="C361" s="104"/>
      <c r="D361" s="104"/>
      <c r="E361" s="115"/>
      <c r="F361" s="101">
        <v>358</v>
      </c>
      <c r="G361" s="104"/>
      <c r="H361" s="104"/>
      <c r="I361" s="104"/>
      <c r="J361" s="105"/>
      <c r="K361" s="91"/>
      <c r="L361" s="92"/>
      <c r="M361" s="93"/>
      <c r="N361" s="102"/>
      <c r="O361" s="102"/>
      <c r="P361" s="102"/>
      <c r="Q361" s="95"/>
      <c r="R361" s="140"/>
      <c r="S361" s="140"/>
      <c r="T361" s="140"/>
      <c r="U361" s="140"/>
      <c r="V361" s="140"/>
      <c r="W361" s="140"/>
      <c r="X361" s="140"/>
      <c r="Y361" s="140"/>
      <c r="Z361" s="140"/>
    </row>
    <row r="362" spans="1:26" s="94" customFormat="1" ht="20.25" customHeight="1">
      <c r="A362" s="104"/>
      <c r="B362" s="104"/>
      <c r="C362" s="104"/>
      <c r="D362" s="104"/>
      <c r="E362" s="115"/>
      <c r="F362" s="101">
        <v>359</v>
      </c>
      <c r="G362" s="104"/>
      <c r="H362" s="104"/>
      <c r="I362" s="104"/>
      <c r="J362" s="105"/>
      <c r="K362" s="91"/>
      <c r="L362" s="92"/>
      <c r="M362" s="93"/>
      <c r="N362" s="102"/>
      <c r="O362" s="102"/>
      <c r="P362" s="102"/>
      <c r="Q362" s="95"/>
      <c r="R362" s="140"/>
      <c r="S362" s="140"/>
      <c r="T362" s="140"/>
      <c r="U362" s="140"/>
      <c r="V362" s="140"/>
      <c r="W362" s="140"/>
      <c r="X362" s="140"/>
      <c r="Y362" s="140"/>
      <c r="Z362" s="140"/>
    </row>
    <row r="363" spans="1:26" s="94" customFormat="1" ht="20.25" customHeight="1">
      <c r="A363" s="104"/>
      <c r="B363" s="104"/>
      <c r="C363" s="104"/>
      <c r="D363" s="104"/>
      <c r="E363" s="115"/>
      <c r="F363" s="101">
        <v>360</v>
      </c>
      <c r="G363" s="104"/>
      <c r="H363" s="104"/>
      <c r="I363" s="104"/>
      <c r="J363" s="105"/>
      <c r="K363" s="91"/>
      <c r="L363" s="92"/>
      <c r="M363" s="93"/>
      <c r="N363" s="102"/>
      <c r="O363" s="102"/>
      <c r="P363" s="102"/>
      <c r="Q363" s="95"/>
      <c r="R363" s="140"/>
      <c r="S363" s="140"/>
      <c r="T363" s="140"/>
      <c r="U363" s="140"/>
      <c r="V363" s="140"/>
      <c r="W363" s="140"/>
      <c r="X363" s="140"/>
      <c r="Y363" s="140"/>
      <c r="Z363" s="140"/>
    </row>
    <row r="364" spans="1:26" s="94" customFormat="1" ht="20.25" customHeight="1">
      <c r="A364" s="104"/>
      <c r="B364" s="104"/>
      <c r="C364" s="104"/>
      <c r="D364" s="104"/>
      <c r="E364" s="115"/>
      <c r="F364" s="101">
        <v>361</v>
      </c>
      <c r="G364" s="104"/>
      <c r="H364" s="104"/>
      <c r="I364" s="104"/>
      <c r="J364" s="105"/>
      <c r="K364" s="91"/>
      <c r="L364" s="92"/>
      <c r="M364" s="93"/>
      <c r="N364" s="102"/>
      <c r="O364" s="102"/>
      <c r="P364" s="102"/>
      <c r="Q364" s="95"/>
      <c r="R364" s="140"/>
      <c r="S364" s="140"/>
      <c r="T364" s="140"/>
      <c r="U364" s="140"/>
      <c r="V364" s="140"/>
      <c r="W364" s="140"/>
      <c r="X364" s="140"/>
      <c r="Y364" s="140"/>
      <c r="Z364" s="140"/>
    </row>
    <row r="365" spans="1:26" s="94" customFormat="1" ht="20.25" customHeight="1">
      <c r="A365" s="104"/>
      <c r="B365" s="104"/>
      <c r="C365" s="104"/>
      <c r="D365" s="104"/>
      <c r="E365" s="115"/>
      <c r="F365" s="101">
        <v>362</v>
      </c>
      <c r="G365" s="104"/>
      <c r="H365" s="104"/>
      <c r="I365" s="104"/>
      <c r="J365" s="105"/>
      <c r="K365" s="91"/>
      <c r="L365" s="92"/>
      <c r="M365" s="93"/>
      <c r="N365" s="102"/>
      <c r="O365" s="102"/>
      <c r="P365" s="102"/>
      <c r="Q365" s="95"/>
      <c r="R365" s="140"/>
      <c r="S365" s="140"/>
      <c r="T365" s="140"/>
      <c r="U365" s="140"/>
      <c r="V365" s="140"/>
      <c r="W365" s="140"/>
      <c r="X365" s="140"/>
      <c r="Y365" s="140"/>
      <c r="Z365" s="140"/>
    </row>
    <row r="366" spans="1:26" s="94" customFormat="1" ht="20.25" customHeight="1">
      <c r="A366" s="104"/>
      <c r="B366" s="104"/>
      <c r="C366" s="104"/>
      <c r="D366" s="104"/>
      <c r="E366" s="115"/>
      <c r="F366" s="101">
        <v>363</v>
      </c>
      <c r="G366" s="104"/>
      <c r="H366" s="104"/>
      <c r="I366" s="104"/>
      <c r="J366" s="105"/>
      <c r="K366" s="91"/>
      <c r="L366" s="92"/>
      <c r="M366" s="93"/>
      <c r="N366" s="102"/>
      <c r="O366" s="102"/>
      <c r="P366" s="102"/>
      <c r="Q366" s="95"/>
      <c r="R366" s="140"/>
      <c r="S366" s="140"/>
      <c r="T366" s="140"/>
      <c r="U366" s="140"/>
      <c r="V366" s="140"/>
      <c r="W366" s="140"/>
      <c r="X366" s="140"/>
      <c r="Y366" s="140"/>
      <c r="Z366" s="140"/>
    </row>
    <row r="367" spans="1:26" s="94" customFormat="1" ht="20.25" customHeight="1">
      <c r="A367" s="104"/>
      <c r="B367" s="104"/>
      <c r="C367" s="104"/>
      <c r="D367" s="104"/>
      <c r="E367" s="115"/>
      <c r="F367" s="101">
        <v>364</v>
      </c>
      <c r="G367" s="104"/>
      <c r="H367" s="104"/>
      <c r="I367" s="104"/>
      <c r="J367" s="105"/>
      <c r="K367" s="91"/>
      <c r="L367" s="92"/>
      <c r="M367" s="93"/>
      <c r="N367" s="102"/>
      <c r="O367" s="102"/>
      <c r="P367" s="102"/>
      <c r="Q367" s="95"/>
      <c r="R367" s="140"/>
      <c r="S367" s="140"/>
      <c r="T367" s="140"/>
      <c r="U367" s="140"/>
      <c r="V367" s="140"/>
      <c r="W367" s="140"/>
      <c r="X367" s="140"/>
      <c r="Y367" s="140"/>
      <c r="Z367" s="140"/>
    </row>
    <row r="368" spans="1:26" s="94" customFormat="1" ht="20.25" customHeight="1">
      <c r="A368" s="104"/>
      <c r="B368" s="104"/>
      <c r="C368" s="104"/>
      <c r="D368" s="104"/>
      <c r="E368" s="115"/>
      <c r="F368" s="101">
        <v>365</v>
      </c>
      <c r="G368" s="104"/>
      <c r="H368" s="104"/>
      <c r="I368" s="104"/>
      <c r="J368" s="105"/>
      <c r="K368" s="91"/>
      <c r="L368" s="92"/>
      <c r="M368" s="93"/>
      <c r="N368" s="102"/>
      <c r="O368" s="102"/>
      <c r="P368" s="102"/>
      <c r="Q368" s="95"/>
      <c r="R368" s="140"/>
      <c r="S368" s="140"/>
      <c r="T368" s="140"/>
      <c r="U368" s="140"/>
      <c r="V368" s="140"/>
      <c r="W368" s="140"/>
      <c r="X368" s="140"/>
      <c r="Y368" s="140"/>
      <c r="Z368" s="140"/>
    </row>
    <row r="369" spans="1:26" s="94" customFormat="1" ht="20.25" customHeight="1">
      <c r="A369" s="104"/>
      <c r="B369" s="104"/>
      <c r="C369" s="104"/>
      <c r="D369" s="104"/>
      <c r="E369" s="115"/>
      <c r="F369" s="101">
        <v>366</v>
      </c>
      <c r="G369" s="104"/>
      <c r="H369" s="104"/>
      <c r="I369" s="104"/>
      <c r="J369" s="105"/>
      <c r="K369" s="91"/>
      <c r="L369" s="92"/>
      <c r="M369" s="93"/>
      <c r="N369" s="102"/>
      <c r="O369" s="102"/>
      <c r="P369" s="102"/>
      <c r="Q369" s="95"/>
      <c r="R369" s="140"/>
      <c r="S369" s="140"/>
      <c r="T369" s="140"/>
      <c r="U369" s="140"/>
      <c r="V369" s="140"/>
      <c r="W369" s="140"/>
      <c r="X369" s="140"/>
      <c r="Y369" s="140"/>
      <c r="Z369" s="140"/>
    </row>
    <row r="370" spans="1:26" s="94" customFormat="1" ht="20.25" customHeight="1">
      <c r="A370" s="104"/>
      <c r="B370" s="104"/>
      <c r="C370" s="104"/>
      <c r="D370" s="104"/>
      <c r="E370" s="115"/>
      <c r="F370" s="101">
        <v>367</v>
      </c>
      <c r="G370" s="104"/>
      <c r="H370" s="104"/>
      <c r="I370" s="104"/>
      <c r="J370" s="105"/>
      <c r="K370" s="91"/>
      <c r="L370" s="92"/>
      <c r="M370" s="93"/>
      <c r="N370" s="102"/>
      <c r="O370" s="102"/>
      <c r="P370" s="102"/>
      <c r="Q370" s="95"/>
      <c r="R370" s="140"/>
      <c r="S370" s="140"/>
      <c r="T370" s="140"/>
      <c r="U370" s="140"/>
      <c r="V370" s="140"/>
      <c r="W370" s="140"/>
      <c r="X370" s="140"/>
      <c r="Y370" s="140"/>
      <c r="Z370" s="140"/>
    </row>
    <row r="371" spans="1:26" s="94" customFormat="1" ht="20.25" customHeight="1">
      <c r="A371" s="104"/>
      <c r="B371" s="104"/>
      <c r="C371" s="104"/>
      <c r="D371" s="104"/>
      <c r="E371" s="115"/>
      <c r="F371" s="101">
        <v>368</v>
      </c>
      <c r="G371" s="104"/>
      <c r="H371" s="104"/>
      <c r="I371" s="104"/>
      <c r="J371" s="105"/>
      <c r="K371" s="91"/>
      <c r="L371" s="92"/>
      <c r="M371" s="93"/>
      <c r="N371" s="102"/>
      <c r="O371" s="102"/>
      <c r="P371" s="102"/>
      <c r="Q371" s="95"/>
      <c r="R371" s="140"/>
      <c r="S371" s="140"/>
      <c r="T371" s="140"/>
      <c r="U371" s="140"/>
      <c r="V371" s="140"/>
      <c r="W371" s="140"/>
      <c r="X371" s="140"/>
      <c r="Y371" s="140"/>
      <c r="Z371" s="140"/>
    </row>
    <row r="372" spans="1:26" s="94" customFormat="1" ht="20.25" customHeight="1">
      <c r="A372" s="104"/>
      <c r="B372" s="104"/>
      <c r="C372" s="104"/>
      <c r="D372" s="104"/>
      <c r="E372" s="115"/>
      <c r="F372" s="101">
        <v>369</v>
      </c>
      <c r="G372" s="104"/>
      <c r="H372" s="104"/>
      <c r="I372" s="104"/>
      <c r="J372" s="105"/>
      <c r="K372" s="91"/>
      <c r="L372" s="92"/>
      <c r="M372" s="93"/>
      <c r="N372" s="102"/>
      <c r="O372" s="102"/>
      <c r="P372" s="102"/>
      <c r="Q372" s="95"/>
      <c r="R372" s="140"/>
      <c r="S372" s="140"/>
      <c r="T372" s="140"/>
      <c r="U372" s="140"/>
      <c r="V372" s="140"/>
      <c r="W372" s="140"/>
      <c r="X372" s="140"/>
      <c r="Y372" s="140"/>
      <c r="Z372" s="140"/>
    </row>
    <row r="373" spans="1:26" s="94" customFormat="1" ht="20.25" customHeight="1">
      <c r="A373" s="104"/>
      <c r="B373" s="104"/>
      <c r="C373" s="104"/>
      <c r="D373" s="104"/>
      <c r="E373" s="115"/>
      <c r="F373" s="101">
        <v>370</v>
      </c>
      <c r="G373" s="104"/>
      <c r="H373" s="104"/>
      <c r="I373" s="104"/>
      <c r="J373" s="105"/>
      <c r="K373" s="91"/>
      <c r="L373" s="92"/>
      <c r="M373" s="93"/>
      <c r="N373" s="102"/>
      <c r="O373" s="102"/>
      <c r="P373" s="102"/>
      <c r="Q373" s="95"/>
      <c r="R373" s="140"/>
      <c r="S373" s="140"/>
      <c r="T373" s="140"/>
      <c r="U373" s="140"/>
      <c r="V373" s="140"/>
      <c r="W373" s="140"/>
      <c r="X373" s="140"/>
      <c r="Y373" s="140"/>
      <c r="Z373" s="140"/>
    </row>
    <row r="374" spans="1:26" s="94" customFormat="1" ht="20.25" customHeight="1">
      <c r="A374" s="104"/>
      <c r="B374" s="104"/>
      <c r="C374" s="104"/>
      <c r="D374" s="104"/>
      <c r="E374" s="115"/>
      <c r="F374" s="101">
        <v>371</v>
      </c>
      <c r="G374" s="104"/>
      <c r="H374" s="104"/>
      <c r="I374" s="104"/>
      <c r="J374" s="105"/>
      <c r="K374" s="91"/>
      <c r="L374" s="92"/>
      <c r="M374" s="93"/>
      <c r="N374" s="102"/>
      <c r="O374" s="102"/>
      <c r="P374" s="102"/>
      <c r="Q374" s="95"/>
      <c r="R374" s="140"/>
      <c r="S374" s="140"/>
      <c r="T374" s="140"/>
      <c r="U374" s="140"/>
      <c r="V374" s="140"/>
      <c r="W374" s="140"/>
      <c r="X374" s="140"/>
      <c r="Y374" s="140"/>
      <c r="Z374" s="140"/>
    </row>
    <row r="375" spans="1:26" s="94" customFormat="1" ht="20.25" customHeight="1">
      <c r="A375" s="104"/>
      <c r="B375" s="104"/>
      <c r="C375" s="104"/>
      <c r="D375" s="104"/>
      <c r="E375" s="115"/>
      <c r="F375" s="101">
        <v>372</v>
      </c>
      <c r="G375" s="104"/>
      <c r="H375" s="104"/>
      <c r="I375" s="104"/>
      <c r="J375" s="105"/>
      <c r="K375" s="91"/>
      <c r="L375" s="92"/>
      <c r="M375" s="93"/>
      <c r="N375" s="102"/>
      <c r="O375" s="102"/>
      <c r="P375" s="102"/>
      <c r="Q375" s="95"/>
      <c r="R375" s="140"/>
      <c r="S375" s="140"/>
      <c r="T375" s="140"/>
      <c r="U375" s="140"/>
      <c r="V375" s="140"/>
      <c r="W375" s="140"/>
      <c r="X375" s="140"/>
      <c r="Y375" s="140"/>
      <c r="Z375" s="140"/>
    </row>
    <row r="376" spans="1:26" s="94" customFormat="1" ht="20.25" customHeight="1">
      <c r="A376" s="104"/>
      <c r="B376" s="104"/>
      <c r="C376" s="104"/>
      <c r="D376" s="104"/>
      <c r="E376" s="115"/>
      <c r="F376" s="101">
        <v>373</v>
      </c>
      <c r="G376" s="104"/>
      <c r="H376" s="104"/>
      <c r="I376" s="104"/>
      <c r="J376" s="105"/>
      <c r="K376" s="91"/>
      <c r="L376" s="92"/>
      <c r="M376" s="93"/>
      <c r="N376" s="102"/>
      <c r="O376" s="102"/>
      <c r="P376" s="102"/>
      <c r="Q376" s="95"/>
      <c r="R376" s="140"/>
      <c r="S376" s="140"/>
      <c r="T376" s="140"/>
      <c r="U376" s="140"/>
      <c r="V376" s="140"/>
      <c r="W376" s="140"/>
      <c r="X376" s="140"/>
      <c r="Y376" s="140"/>
      <c r="Z376" s="140"/>
    </row>
    <row r="377" spans="1:26" s="94" customFormat="1" ht="20.25" customHeight="1">
      <c r="A377" s="104"/>
      <c r="B377" s="104"/>
      <c r="C377" s="104"/>
      <c r="D377" s="104"/>
      <c r="E377" s="115"/>
      <c r="F377" s="101">
        <v>374</v>
      </c>
      <c r="G377" s="104"/>
      <c r="H377" s="104"/>
      <c r="I377" s="104"/>
      <c r="J377" s="105"/>
      <c r="K377" s="91"/>
      <c r="L377" s="92"/>
      <c r="M377" s="93"/>
      <c r="N377" s="102"/>
      <c r="O377" s="102"/>
      <c r="P377" s="102"/>
      <c r="Q377" s="95"/>
      <c r="R377" s="140"/>
      <c r="S377" s="140"/>
      <c r="T377" s="140"/>
      <c r="U377" s="140"/>
      <c r="V377" s="140"/>
      <c r="W377" s="140"/>
      <c r="X377" s="140"/>
      <c r="Y377" s="140"/>
      <c r="Z377" s="140"/>
    </row>
    <row r="378" spans="1:26" s="94" customFormat="1" ht="20.25" customHeight="1">
      <c r="A378" s="104"/>
      <c r="B378" s="104"/>
      <c r="C378" s="104"/>
      <c r="D378" s="104"/>
      <c r="E378" s="115"/>
      <c r="F378" s="101">
        <v>375</v>
      </c>
      <c r="G378" s="104"/>
      <c r="H378" s="104"/>
      <c r="I378" s="104"/>
      <c r="J378" s="105"/>
      <c r="K378" s="91"/>
      <c r="L378" s="92"/>
      <c r="M378" s="93"/>
      <c r="N378" s="102"/>
      <c r="O378" s="102"/>
      <c r="P378" s="102"/>
      <c r="Q378" s="95"/>
      <c r="R378" s="140"/>
      <c r="S378" s="140"/>
      <c r="T378" s="140"/>
      <c r="U378" s="140"/>
      <c r="V378" s="140"/>
      <c r="W378" s="140"/>
      <c r="X378" s="140"/>
      <c r="Y378" s="140"/>
      <c r="Z378" s="140"/>
    </row>
    <row r="379" spans="1:26" s="94" customFormat="1" ht="20.25" customHeight="1">
      <c r="A379" s="104"/>
      <c r="B379" s="104"/>
      <c r="C379" s="104"/>
      <c r="D379" s="104"/>
      <c r="E379" s="115"/>
      <c r="F379" s="101">
        <v>376</v>
      </c>
      <c r="G379" s="104"/>
      <c r="H379" s="104"/>
      <c r="I379" s="104"/>
      <c r="J379" s="105"/>
      <c r="K379" s="91"/>
      <c r="L379" s="92"/>
      <c r="M379" s="93"/>
      <c r="N379" s="102"/>
      <c r="O379" s="102"/>
      <c r="P379" s="102"/>
      <c r="Q379" s="95"/>
      <c r="R379" s="140"/>
      <c r="S379" s="140"/>
      <c r="T379" s="140"/>
      <c r="U379" s="140"/>
      <c r="V379" s="140"/>
      <c r="W379" s="140"/>
      <c r="X379" s="140"/>
      <c r="Y379" s="140"/>
      <c r="Z379" s="140"/>
    </row>
    <row r="380" spans="1:26" s="94" customFormat="1" ht="20.25" customHeight="1">
      <c r="A380" s="104"/>
      <c r="B380" s="104"/>
      <c r="C380" s="104"/>
      <c r="D380" s="104"/>
      <c r="E380" s="115"/>
      <c r="F380" s="101">
        <v>377</v>
      </c>
      <c r="G380" s="104"/>
      <c r="H380" s="104"/>
      <c r="I380" s="104"/>
      <c r="J380" s="105"/>
      <c r="K380" s="91"/>
      <c r="L380" s="92"/>
      <c r="M380" s="93"/>
      <c r="N380" s="102"/>
      <c r="O380" s="102"/>
      <c r="P380" s="102"/>
      <c r="Q380" s="95"/>
      <c r="R380" s="140"/>
      <c r="S380" s="140"/>
      <c r="T380" s="140"/>
      <c r="U380" s="140"/>
      <c r="V380" s="140"/>
      <c r="W380" s="140"/>
      <c r="X380" s="140"/>
      <c r="Y380" s="140"/>
      <c r="Z380" s="140"/>
    </row>
    <row r="381" spans="1:26" s="94" customFormat="1" ht="20.25" customHeight="1">
      <c r="A381" s="104"/>
      <c r="B381" s="104"/>
      <c r="C381" s="104"/>
      <c r="D381" s="104"/>
      <c r="E381" s="115"/>
      <c r="F381" s="101">
        <v>378</v>
      </c>
      <c r="G381" s="104"/>
      <c r="H381" s="104"/>
      <c r="I381" s="104"/>
      <c r="J381" s="105"/>
      <c r="K381" s="91"/>
      <c r="L381" s="92"/>
      <c r="M381" s="93"/>
      <c r="N381" s="102"/>
      <c r="O381" s="102"/>
      <c r="P381" s="102"/>
      <c r="Q381" s="95"/>
      <c r="R381" s="140"/>
      <c r="S381" s="140"/>
      <c r="T381" s="140"/>
      <c r="U381" s="140"/>
      <c r="V381" s="140"/>
      <c r="W381" s="140"/>
      <c r="X381" s="140"/>
      <c r="Y381" s="140"/>
      <c r="Z381" s="140"/>
    </row>
    <row r="382" spans="1:26" s="94" customFormat="1" ht="20.25" customHeight="1">
      <c r="A382" s="104"/>
      <c r="B382" s="104"/>
      <c r="C382" s="104"/>
      <c r="D382" s="104"/>
      <c r="E382" s="115"/>
      <c r="F382" s="101">
        <v>379</v>
      </c>
      <c r="G382" s="104"/>
      <c r="H382" s="104"/>
      <c r="I382" s="104"/>
      <c r="J382" s="105"/>
      <c r="K382" s="91"/>
      <c r="L382" s="92"/>
      <c r="M382" s="93"/>
      <c r="N382" s="102"/>
      <c r="O382" s="102"/>
      <c r="P382" s="102"/>
      <c r="Q382" s="95"/>
      <c r="R382" s="140"/>
      <c r="S382" s="140"/>
      <c r="T382" s="140"/>
      <c r="U382" s="140"/>
      <c r="V382" s="140"/>
      <c r="W382" s="140"/>
      <c r="X382" s="140"/>
      <c r="Y382" s="140"/>
      <c r="Z382" s="140"/>
    </row>
    <row r="383" spans="1:26" s="94" customFormat="1" ht="20.25" customHeight="1">
      <c r="A383" s="104"/>
      <c r="B383" s="104"/>
      <c r="C383" s="104"/>
      <c r="D383" s="104"/>
      <c r="E383" s="115"/>
      <c r="F383" s="101">
        <v>380</v>
      </c>
      <c r="G383" s="104"/>
      <c r="H383" s="104"/>
      <c r="I383" s="104"/>
      <c r="J383" s="105"/>
      <c r="K383" s="91"/>
      <c r="L383" s="92"/>
      <c r="M383" s="93"/>
      <c r="N383" s="102"/>
      <c r="O383" s="102"/>
      <c r="P383" s="102"/>
      <c r="Q383" s="95"/>
      <c r="R383" s="140"/>
      <c r="S383" s="140"/>
      <c r="T383" s="140"/>
      <c r="U383" s="140"/>
      <c r="V383" s="140"/>
      <c r="W383" s="140"/>
      <c r="X383" s="140"/>
      <c r="Y383" s="140"/>
      <c r="Z383" s="140"/>
    </row>
    <row r="384" spans="1:26" s="94" customFormat="1" ht="20.25" customHeight="1">
      <c r="A384" s="104"/>
      <c r="B384" s="104"/>
      <c r="C384" s="104"/>
      <c r="D384" s="104"/>
      <c r="E384" s="115"/>
      <c r="F384" s="101">
        <v>381</v>
      </c>
      <c r="G384" s="104"/>
      <c r="H384" s="104"/>
      <c r="I384" s="104"/>
      <c r="J384" s="105"/>
      <c r="K384" s="91"/>
      <c r="L384" s="92"/>
      <c r="M384" s="93"/>
      <c r="N384" s="102"/>
      <c r="O384" s="102"/>
      <c r="P384" s="102"/>
      <c r="Q384" s="95"/>
      <c r="R384" s="140"/>
      <c r="S384" s="140"/>
      <c r="T384" s="140"/>
      <c r="U384" s="140"/>
      <c r="V384" s="140"/>
      <c r="W384" s="140"/>
      <c r="X384" s="140"/>
      <c r="Y384" s="140"/>
      <c r="Z384" s="140"/>
    </row>
    <row r="385" spans="1:26" s="94" customFormat="1" ht="20.25" customHeight="1">
      <c r="A385" s="104"/>
      <c r="B385" s="104"/>
      <c r="C385" s="104"/>
      <c r="D385" s="104"/>
      <c r="E385" s="115"/>
      <c r="F385" s="101">
        <v>382</v>
      </c>
      <c r="G385" s="104"/>
      <c r="H385" s="104"/>
      <c r="I385" s="104"/>
      <c r="J385" s="105"/>
      <c r="K385" s="91"/>
      <c r="L385" s="92"/>
      <c r="M385" s="93"/>
      <c r="N385" s="102"/>
      <c r="O385" s="102"/>
      <c r="P385" s="102"/>
      <c r="Q385" s="95"/>
      <c r="R385" s="140"/>
      <c r="S385" s="140"/>
      <c r="T385" s="140"/>
      <c r="U385" s="140"/>
      <c r="V385" s="140"/>
      <c r="W385" s="140"/>
      <c r="X385" s="140"/>
      <c r="Y385" s="140"/>
      <c r="Z385" s="140"/>
    </row>
    <row r="386" spans="1:26" s="94" customFormat="1" ht="20.25" customHeight="1">
      <c r="A386" s="104"/>
      <c r="B386" s="104"/>
      <c r="C386" s="104"/>
      <c r="D386" s="104"/>
      <c r="E386" s="115"/>
      <c r="F386" s="101">
        <v>383</v>
      </c>
      <c r="G386" s="104"/>
      <c r="H386" s="104"/>
      <c r="I386" s="104"/>
      <c r="J386" s="105"/>
      <c r="K386" s="91"/>
      <c r="L386" s="92"/>
      <c r="M386" s="93"/>
      <c r="N386" s="102"/>
      <c r="O386" s="102"/>
      <c r="P386" s="102"/>
      <c r="Q386" s="95"/>
      <c r="R386" s="140"/>
      <c r="S386" s="140"/>
      <c r="T386" s="140"/>
      <c r="U386" s="140"/>
      <c r="V386" s="140"/>
      <c r="W386" s="140"/>
      <c r="X386" s="140"/>
      <c r="Y386" s="140"/>
      <c r="Z386" s="140"/>
    </row>
    <row r="387" spans="1:26" s="94" customFormat="1" ht="20.25" customHeight="1">
      <c r="A387" s="104"/>
      <c r="B387" s="104"/>
      <c r="C387" s="104"/>
      <c r="D387" s="104"/>
      <c r="E387" s="115"/>
      <c r="F387" s="101">
        <v>384</v>
      </c>
      <c r="G387" s="104"/>
      <c r="H387" s="104"/>
      <c r="I387" s="104"/>
      <c r="J387" s="105"/>
      <c r="K387" s="91"/>
      <c r="L387" s="92"/>
      <c r="M387" s="93"/>
      <c r="N387" s="102"/>
      <c r="O387" s="102"/>
      <c r="P387" s="102"/>
      <c r="Q387" s="95"/>
      <c r="R387" s="140"/>
      <c r="S387" s="140"/>
      <c r="T387" s="140"/>
      <c r="U387" s="140"/>
      <c r="V387" s="140"/>
      <c r="W387" s="140"/>
      <c r="X387" s="140"/>
      <c r="Y387" s="140"/>
      <c r="Z387" s="140"/>
    </row>
    <row r="388" spans="1:26" s="94" customFormat="1" ht="20.25" customHeight="1">
      <c r="A388" s="104"/>
      <c r="B388" s="104"/>
      <c r="C388" s="104"/>
      <c r="D388" s="104"/>
      <c r="E388" s="115"/>
      <c r="F388" s="101">
        <v>385</v>
      </c>
      <c r="G388" s="104"/>
      <c r="H388" s="104"/>
      <c r="I388" s="104"/>
      <c r="J388" s="105"/>
      <c r="K388" s="91"/>
      <c r="L388" s="92"/>
      <c r="M388" s="93"/>
      <c r="N388" s="102"/>
      <c r="O388" s="102"/>
      <c r="P388" s="102"/>
      <c r="Q388" s="95"/>
      <c r="R388" s="140"/>
      <c r="S388" s="140"/>
      <c r="T388" s="140"/>
      <c r="U388" s="140"/>
      <c r="V388" s="140"/>
      <c r="W388" s="140"/>
      <c r="X388" s="140"/>
      <c r="Y388" s="140"/>
      <c r="Z388" s="140"/>
    </row>
    <row r="389" spans="1:26" s="94" customFormat="1" ht="20.25" customHeight="1">
      <c r="A389" s="104"/>
      <c r="B389" s="104"/>
      <c r="C389" s="104"/>
      <c r="D389" s="104"/>
      <c r="E389" s="115"/>
      <c r="F389" s="101">
        <v>386</v>
      </c>
      <c r="G389" s="104"/>
      <c r="H389" s="104"/>
      <c r="I389" s="104"/>
      <c r="J389" s="105"/>
      <c r="K389" s="91"/>
      <c r="L389" s="92"/>
      <c r="M389" s="93"/>
      <c r="N389" s="102"/>
      <c r="O389" s="102"/>
      <c r="P389" s="102"/>
      <c r="Q389" s="95"/>
      <c r="R389" s="140"/>
      <c r="S389" s="140"/>
      <c r="T389" s="140"/>
      <c r="U389" s="140"/>
      <c r="V389" s="140"/>
      <c r="W389" s="140"/>
      <c r="X389" s="140"/>
      <c r="Y389" s="140"/>
      <c r="Z389" s="140"/>
    </row>
    <row r="390" spans="1:26" s="94" customFormat="1" ht="20.25" customHeight="1">
      <c r="A390" s="104"/>
      <c r="B390" s="104"/>
      <c r="C390" s="104"/>
      <c r="D390" s="104"/>
      <c r="E390" s="115"/>
      <c r="F390" s="101">
        <v>387</v>
      </c>
      <c r="G390" s="104"/>
      <c r="H390" s="104"/>
      <c r="I390" s="104"/>
      <c r="J390" s="105"/>
      <c r="K390" s="91"/>
      <c r="L390" s="92"/>
      <c r="M390" s="93"/>
      <c r="N390" s="102"/>
      <c r="O390" s="102"/>
      <c r="P390" s="102"/>
      <c r="Q390" s="95"/>
      <c r="R390" s="140"/>
      <c r="S390" s="140"/>
      <c r="T390" s="140"/>
      <c r="U390" s="140"/>
      <c r="V390" s="140"/>
      <c r="W390" s="140"/>
      <c r="X390" s="140"/>
      <c r="Y390" s="140"/>
      <c r="Z390" s="140"/>
    </row>
    <row r="391" spans="1:26" s="94" customFormat="1" ht="20.25" customHeight="1">
      <c r="A391" s="104"/>
      <c r="B391" s="104"/>
      <c r="C391" s="104"/>
      <c r="D391" s="104"/>
      <c r="E391" s="115"/>
      <c r="F391" s="101">
        <v>388</v>
      </c>
      <c r="G391" s="104"/>
      <c r="H391" s="104"/>
      <c r="I391" s="104"/>
      <c r="J391" s="105"/>
      <c r="K391" s="91"/>
      <c r="L391" s="92"/>
      <c r="M391" s="93"/>
      <c r="N391" s="102"/>
      <c r="O391" s="102"/>
      <c r="P391" s="102"/>
      <c r="Q391" s="95"/>
      <c r="R391" s="140"/>
      <c r="S391" s="140"/>
      <c r="T391" s="140"/>
      <c r="U391" s="140"/>
      <c r="V391" s="140"/>
      <c r="W391" s="140"/>
      <c r="X391" s="140"/>
      <c r="Y391" s="140"/>
      <c r="Z391" s="140"/>
    </row>
    <row r="392" spans="1:26" s="94" customFormat="1" ht="20.25" customHeight="1">
      <c r="A392" s="104"/>
      <c r="B392" s="104"/>
      <c r="C392" s="104"/>
      <c r="D392" s="104"/>
      <c r="E392" s="115"/>
      <c r="F392" s="101">
        <v>389</v>
      </c>
      <c r="G392" s="104"/>
      <c r="H392" s="104"/>
      <c r="I392" s="104"/>
      <c r="J392" s="105"/>
      <c r="K392" s="91"/>
      <c r="L392" s="92"/>
      <c r="M392" s="93"/>
      <c r="N392" s="102"/>
      <c r="O392" s="102"/>
      <c r="P392" s="102"/>
      <c r="Q392" s="95"/>
      <c r="R392" s="140"/>
      <c r="S392" s="140"/>
      <c r="T392" s="140"/>
      <c r="U392" s="140"/>
      <c r="V392" s="140"/>
      <c r="W392" s="140"/>
      <c r="X392" s="140"/>
      <c r="Y392" s="140"/>
      <c r="Z392" s="140"/>
    </row>
    <row r="393" spans="1:26" s="94" customFormat="1" ht="20.25" customHeight="1">
      <c r="A393" s="104"/>
      <c r="B393" s="104"/>
      <c r="C393" s="104"/>
      <c r="D393" s="104"/>
      <c r="E393" s="115"/>
      <c r="F393" s="101">
        <v>390</v>
      </c>
      <c r="G393" s="104"/>
      <c r="H393" s="104"/>
      <c r="I393" s="104"/>
      <c r="J393" s="105"/>
      <c r="K393" s="91"/>
      <c r="L393" s="92"/>
      <c r="M393" s="93"/>
      <c r="N393" s="102"/>
      <c r="O393" s="102"/>
      <c r="P393" s="102"/>
      <c r="Q393" s="95"/>
      <c r="R393" s="140"/>
      <c r="S393" s="140"/>
      <c r="T393" s="140"/>
      <c r="U393" s="140"/>
      <c r="V393" s="140"/>
      <c r="W393" s="140"/>
      <c r="X393" s="140"/>
      <c r="Y393" s="140"/>
      <c r="Z393" s="140"/>
    </row>
    <row r="394" spans="1:26" s="94" customFormat="1" ht="20.25" customHeight="1">
      <c r="A394" s="104"/>
      <c r="B394" s="104"/>
      <c r="C394" s="104"/>
      <c r="D394" s="104"/>
      <c r="E394" s="115"/>
      <c r="F394" s="101">
        <v>391</v>
      </c>
      <c r="G394" s="104"/>
      <c r="H394" s="104"/>
      <c r="I394" s="104"/>
      <c r="J394" s="105"/>
      <c r="K394" s="91"/>
      <c r="L394" s="92"/>
      <c r="M394" s="93"/>
      <c r="N394" s="102"/>
      <c r="O394" s="102"/>
      <c r="P394" s="102"/>
      <c r="Q394" s="95"/>
      <c r="R394" s="140"/>
      <c r="S394" s="140"/>
      <c r="T394" s="140"/>
      <c r="U394" s="140"/>
      <c r="V394" s="140"/>
      <c r="W394" s="140"/>
      <c r="X394" s="140"/>
      <c r="Y394" s="140"/>
      <c r="Z394" s="140"/>
    </row>
    <row r="395" spans="1:26" s="94" customFormat="1" ht="20.25" customHeight="1">
      <c r="A395" s="104"/>
      <c r="B395" s="104"/>
      <c r="C395" s="104"/>
      <c r="D395" s="104"/>
      <c r="E395" s="115"/>
      <c r="F395" s="101">
        <v>392</v>
      </c>
      <c r="G395" s="104"/>
      <c r="H395" s="104"/>
      <c r="I395" s="104"/>
      <c r="J395" s="105"/>
      <c r="K395" s="91"/>
      <c r="L395" s="92"/>
      <c r="M395" s="93"/>
      <c r="N395" s="102"/>
      <c r="O395" s="102"/>
      <c r="P395" s="102"/>
      <c r="Q395" s="95"/>
      <c r="R395" s="140"/>
      <c r="S395" s="140"/>
      <c r="T395" s="140"/>
      <c r="U395" s="140"/>
      <c r="V395" s="140"/>
      <c r="W395" s="140"/>
      <c r="X395" s="140"/>
      <c r="Y395" s="140"/>
      <c r="Z395" s="140"/>
    </row>
    <row r="396" spans="1:26" s="94" customFormat="1" ht="20.25" customHeight="1">
      <c r="A396" s="104"/>
      <c r="B396" s="104"/>
      <c r="C396" s="104"/>
      <c r="D396" s="104"/>
      <c r="E396" s="115"/>
      <c r="F396" s="101">
        <v>393</v>
      </c>
      <c r="G396" s="104"/>
      <c r="H396" s="104"/>
      <c r="I396" s="104"/>
      <c r="J396" s="105"/>
      <c r="K396" s="91"/>
      <c r="L396" s="92"/>
      <c r="M396" s="93"/>
      <c r="N396" s="102"/>
      <c r="O396" s="102"/>
      <c r="P396" s="102"/>
      <c r="Q396" s="95"/>
      <c r="R396" s="140"/>
      <c r="S396" s="140"/>
      <c r="T396" s="140"/>
      <c r="U396" s="140"/>
      <c r="V396" s="140"/>
      <c r="W396" s="140"/>
      <c r="X396" s="140"/>
      <c r="Y396" s="140"/>
      <c r="Z396" s="140"/>
    </row>
    <row r="397" spans="1:26" s="94" customFormat="1" ht="20.25" customHeight="1">
      <c r="A397" s="104"/>
      <c r="B397" s="104"/>
      <c r="C397" s="104"/>
      <c r="D397" s="104"/>
      <c r="E397" s="115"/>
      <c r="F397" s="101">
        <v>394</v>
      </c>
      <c r="G397" s="104"/>
      <c r="H397" s="104"/>
      <c r="I397" s="104"/>
      <c r="J397" s="105"/>
      <c r="K397" s="91"/>
      <c r="L397" s="92"/>
      <c r="M397" s="93"/>
      <c r="N397" s="102"/>
      <c r="O397" s="102"/>
      <c r="P397" s="102"/>
      <c r="Q397" s="95"/>
      <c r="R397" s="140"/>
      <c r="S397" s="140"/>
      <c r="T397" s="140"/>
      <c r="U397" s="140"/>
      <c r="V397" s="140"/>
      <c r="W397" s="140"/>
      <c r="X397" s="140"/>
      <c r="Y397" s="140"/>
      <c r="Z397" s="140"/>
    </row>
    <row r="398" spans="1:26" s="94" customFormat="1" ht="20.25" customHeight="1">
      <c r="A398" s="104"/>
      <c r="B398" s="104"/>
      <c r="C398" s="104"/>
      <c r="D398" s="104"/>
      <c r="E398" s="115"/>
      <c r="F398" s="101">
        <v>395</v>
      </c>
      <c r="G398" s="104"/>
      <c r="H398" s="104"/>
      <c r="I398" s="104"/>
      <c r="J398" s="105"/>
      <c r="K398" s="91"/>
      <c r="L398" s="92"/>
      <c r="M398" s="93"/>
      <c r="N398" s="102"/>
      <c r="O398" s="102"/>
      <c r="P398" s="102"/>
      <c r="Q398" s="95"/>
      <c r="R398" s="140"/>
      <c r="S398" s="140"/>
      <c r="T398" s="140"/>
      <c r="U398" s="140"/>
      <c r="V398" s="140"/>
      <c r="W398" s="140"/>
      <c r="X398" s="140"/>
      <c r="Y398" s="140"/>
      <c r="Z398" s="140"/>
    </row>
    <row r="399" spans="1:26" s="94" customFormat="1" ht="20.25" customHeight="1">
      <c r="A399" s="104"/>
      <c r="B399" s="104"/>
      <c r="C399" s="104"/>
      <c r="D399" s="104"/>
      <c r="E399" s="115"/>
      <c r="F399" s="101">
        <v>396</v>
      </c>
      <c r="G399" s="104"/>
      <c r="H399" s="104"/>
      <c r="I399" s="104"/>
      <c r="J399" s="105"/>
      <c r="K399" s="91"/>
      <c r="L399" s="92"/>
      <c r="M399" s="93"/>
      <c r="N399" s="102"/>
      <c r="O399" s="102"/>
      <c r="P399" s="102"/>
      <c r="Q399" s="95"/>
      <c r="R399" s="140"/>
      <c r="S399" s="140"/>
      <c r="T399" s="140"/>
      <c r="U399" s="140"/>
      <c r="V399" s="140"/>
      <c r="W399" s="140"/>
      <c r="X399" s="140"/>
      <c r="Y399" s="140"/>
      <c r="Z399" s="140"/>
    </row>
    <row r="400" spans="1:26" s="94" customFormat="1" ht="20.25" customHeight="1">
      <c r="A400" s="104"/>
      <c r="B400" s="104"/>
      <c r="C400" s="104"/>
      <c r="D400" s="104"/>
      <c r="E400" s="115"/>
      <c r="F400" s="101">
        <v>397</v>
      </c>
      <c r="G400" s="104"/>
      <c r="H400" s="104"/>
      <c r="I400" s="104"/>
      <c r="J400" s="105"/>
      <c r="K400" s="91"/>
      <c r="L400" s="92"/>
      <c r="M400" s="93"/>
      <c r="N400" s="102"/>
      <c r="O400" s="102"/>
      <c r="P400" s="102"/>
      <c r="Q400" s="95"/>
      <c r="R400" s="140"/>
      <c r="S400" s="140"/>
      <c r="T400" s="140"/>
      <c r="U400" s="140"/>
      <c r="V400" s="140"/>
      <c r="W400" s="140"/>
      <c r="X400" s="140"/>
      <c r="Y400" s="140"/>
      <c r="Z400" s="140"/>
    </row>
    <row r="401" spans="1:26" s="94" customFormat="1" ht="20.25" customHeight="1">
      <c r="A401" s="104"/>
      <c r="B401" s="104"/>
      <c r="C401" s="104"/>
      <c r="D401" s="104"/>
      <c r="E401" s="115"/>
      <c r="F401" s="101">
        <v>398</v>
      </c>
      <c r="G401" s="104"/>
      <c r="H401" s="104"/>
      <c r="I401" s="104"/>
      <c r="J401" s="105"/>
      <c r="K401" s="91"/>
      <c r="L401" s="92"/>
      <c r="M401" s="93"/>
      <c r="N401" s="102"/>
      <c r="O401" s="102"/>
      <c r="P401" s="102"/>
      <c r="Q401" s="95"/>
      <c r="R401" s="140"/>
      <c r="S401" s="140"/>
      <c r="T401" s="140"/>
      <c r="U401" s="140"/>
      <c r="V401" s="140"/>
      <c r="W401" s="140"/>
      <c r="X401" s="140"/>
      <c r="Y401" s="140"/>
      <c r="Z401" s="140"/>
    </row>
    <row r="402" spans="1:26" s="94" customFormat="1" ht="20.25" customHeight="1">
      <c r="A402" s="104"/>
      <c r="B402" s="104"/>
      <c r="C402" s="104"/>
      <c r="D402" s="104"/>
      <c r="E402" s="115"/>
      <c r="F402" s="101">
        <v>399</v>
      </c>
      <c r="G402" s="104"/>
      <c r="H402" s="104"/>
      <c r="I402" s="104"/>
      <c r="J402" s="105"/>
      <c r="K402" s="91"/>
      <c r="L402" s="92"/>
      <c r="M402" s="93"/>
      <c r="N402" s="102"/>
      <c r="O402" s="102"/>
      <c r="P402" s="102"/>
      <c r="Q402" s="95"/>
      <c r="R402" s="140"/>
      <c r="S402" s="140"/>
      <c r="T402" s="140"/>
      <c r="U402" s="140"/>
      <c r="V402" s="140"/>
      <c r="W402" s="140"/>
      <c r="X402" s="140"/>
      <c r="Y402" s="140"/>
      <c r="Z402" s="140"/>
    </row>
    <row r="403" spans="1:26" s="94" customFormat="1" ht="20.25" customHeight="1">
      <c r="A403" s="104"/>
      <c r="B403" s="104"/>
      <c r="C403" s="104"/>
      <c r="D403" s="104"/>
      <c r="E403" s="115"/>
      <c r="F403" s="101">
        <v>400</v>
      </c>
      <c r="G403" s="104"/>
      <c r="H403" s="104"/>
      <c r="I403" s="104"/>
      <c r="J403" s="105"/>
      <c r="K403" s="91"/>
      <c r="L403" s="92"/>
      <c r="M403" s="93"/>
      <c r="N403" s="102"/>
      <c r="O403" s="102"/>
      <c r="P403" s="102"/>
      <c r="Q403" s="95"/>
      <c r="R403" s="140"/>
      <c r="S403" s="140"/>
      <c r="T403" s="140"/>
      <c r="U403" s="140"/>
      <c r="V403" s="140"/>
      <c r="W403" s="140"/>
      <c r="X403" s="140"/>
      <c r="Y403" s="140"/>
      <c r="Z403" s="140"/>
    </row>
    <row r="404" spans="1:26" s="94" customFormat="1" ht="20.25" customHeight="1">
      <c r="A404" s="104"/>
      <c r="B404" s="104"/>
      <c r="C404" s="104"/>
      <c r="D404" s="104"/>
      <c r="E404" s="115"/>
      <c r="F404" s="101">
        <v>401</v>
      </c>
      <c r="G404" s="104"/>
      <c r="H404" s="104"/>
      <c r="I404" s="104"/>
      <c r="J404" s="105"/>
      <c r="K404" s="91"/>
      <c r="L404" s="92"/>
      <c r="M404" s="93"/>
      <c r="N404" s="102"/>
      <c r="O404" s="102"/>
      <c r="P404" s="102"/>
      <c r="Q404" s="95"/>
      <c r="R404" s="140"/>
      <c r="S404" s="140"/>
      <c r="T404" s="140"/>
      <c r="U404" s="140"/>
      <c r="V404" s="140"/>
      <c r="W404" s="140"/>
      <c r="X404" s="140"/>
      <c r="Y404" s="140"/>
      <c r="Z404" s="140"/>
    </row>
    <row r="405" spans="1:26" s="94" customFormat="1" ht="20.25" customHeight="1">
      <c r="A405" s="104"/>
      <c r="B405" s="104"/>
      <c r="C405" s="104"/>
      <c r="D405" s="104"/>
      <c r="E405" s="115"/>
      <c r="F405" s="101">
        <v>402</v>
      </c>
      <c r="G405" s="104"/>
      <c r="H405" s="104"/>
      <c r="I405" s="104"/>
      <c r="J405" s="105"/>
      <c r="K405" s="91"/>
      <c r="L405" s="92"/>
      <c r="M405" s="93"/>
      <c r="N405" s="102"/>
      <c r="O405" s="102"/>
      <c r="P405" s="102"/>
      <c r="Q405" s="95"/>
      <c r="R405" s="140"/>
      <c r="S405" s="140"/>
      <c r="T405" s="140"/>
      <c r="U405" s="140"/>
      <c r="V405" s="140"/>
      <c r="W405" s="140"/>
      <c r="X405" s="140"/>
      <c r="Y405" s="140"/>
      <c r="Z405" s="140"/>
    </row>
    <row r="406" spans="1:26" s="94" customFormat="1" ht="20.25" customHeight="1">
      <c r="A406" s="104"/>
      <c r="B406" s="104"/>
      <c r="C406" s="104"/>
      <c r="D406" s="104"/>
      <c r="E406" s="115"/>
      <c r="F406" s="101">
        <v>403</v>
      </c>
      <c r="G406" s="104"/>
      <c r="H406" s="104"/>
      <c r="I406" s="104"/>
      <c r="J406" s="105"/>
      <c r="K406" s="91"/>
      <c r="L406" s="92"/>
      <c r="M406" s="93"/>
      <c r="N406" s="102"/>
      <c r="O406" s="102"/>
      <c r="P406" s="102"/>
      <c r="Q406" s="95"/>
      <c r="R406" s="140"/>
      <c r="S406" s="140"/>
      <c r="T406" s="140"/>
      <c r="U406" s="140"/>
      <c r="V406" s="140"/>
      <c r="W406" s="140"/>
      <c r="X406" s="140"/>
      <c r="Y406" s="140"/>
      <c r="Z406" s="140"/>
    </row>
    <row r="407" spans="1:26" s="94" customFormat="1" ht="20.25" customHeight="1">
      <c r="A407" s="104"/>
      <c r="B407" s="104"/>
      <c r="C407" s="104"/>
      <c r="D407" s="104"/>
      <c r="E407" s="115"/>
      <c r="F407" s="101">
        <v>404</v>
      </c>
      <c r="G407" s="104"/>
      <c r="H407" s="104"/>
      <c r="I407" s="104"/>
      <c r="J407" s="105"/>
      <c r="K407" s="91"/>
      <c r="L407" s="92"/>
      <c r="M407" s="93"/>
      <c r="N407" s="102"/>
      <c r="O407" s="102"/>
      <c r="P407" s="102"/>
      <c r="Q407" s="95"/>
      <c r="R407" s="140"/>
      <c r="S407" s="140"/>
      <c r="T407" s="140"/>
      <c r="U407" s="140"/>
      <c r="V407" s="140"/>
      <c r="W407" s="140"/>
      <c r="X407" s="140"/>
      <c r="Y407" s="140"/>
      <c r="Z407" s="140"/>
    </row>
    <row r="408" spans="1:26" s="94" customFormat="1" ht="20.25" customHeight="1">
      <c r="A408" s="104"/>
      <c r="B408" s="104"/>
      <c r="C408" s="104"/>
      <c r="D408" s="104"/>
      <c r="E408" s="115"/>
      <c r="F408" s="101">
        <v>405</v>
      </c>
      <c r="G408" s="104"/>
      <c r="H408" s="104"/>
      <c r="I408" s="104"/>
      <c r="J408" s="105"/>
      <c r="K408" s="91"/>
      <c r="L408" s="92"/>
      <c r="M408" s="93"/>
      <c r="N408" s="102"/>
      <c r="O408" s="102"/>
      <c r="P408" s="102"/>
      <c r="Q408" s="95"/>
      <c r="R408" s="140"/>
      <c r="S408" s="140"/>
      <c r="T408" s="140"/>
      <c r="U408" s="140"/>
      <c r="V408" s="140"/>
      <c r="W408" s="140"/>
      <c r="X408" s="140"/>
      <c r="Y408" s="140"/>
      <c r="Z408" s="140"/>
    </row>
    <row r="409" spans="1:26" s="94" customFormat="1" ht="20.25" customHeight="1">
      <c r="A409" s="104"/>
      <c r="B409" s="104"/>
      <c r="C409" s="104"/>
      <c r="D409" s="104"/>
      <c r="E409" s="115"/>
      <c r="F409" s="101">
        <v>406</v>
      </c>
      <c r="G409" s="104"/>
      <c r="H409" s="104"/>
      <c r="I409" s="104"/>
      <c r="J409" s="105"/>
      <c r="K409" s="91">
        <f>IF(OR(I409=5,I409=10, I409=15, I409="BP",I409="SCR"),"NT",J409)</f>
        <v>0</v>
      </c>
      <c r="L409" s="92"/>
      <c r="M409" s="93"/>
      <c r="N409" s="102"/>
      <c r="O409" s="102"/>
      <c r="P409" s="102"/>
      <c r="Q409" s="95"/>
      <c r="R409" s="140"/>
      <c r="S409" s="140"/>
      <c r="T409" s="140"/>
      <c r="U409" s="140"/>
      <c r="V409" s="140"/>
      <c r="W409" s="140"/>
      <c r="X409" s="140"/>
      <c r="Y409" s="140"/>
      <c r="Z409" s="140"/>
    </row>
    <row r="410" spans="1:26" s="94" customFormat="1" ht="20.25" customHeight="1">
      <c r="A410" s="104"/>
      <c r="B410" s="104"/>
      <c r="C410" s="104"/>
      <c r="D410" s="104"/>
      <c r="E410" s="115"/>
      <c r="F410" s="101">
        <v>407</v>
      </c>
      <c r="G410" s="104"/>
      <c r="H410" s="104"/>
      <c r="I410" s="104"/>
      <c r="J410" s="105"/>
      <c r="K410" s="91">
        <f>IF(OR(I410=5,I410=10, I410=15, I410="BP",I410="SCR"),"NT",J410)</f>
        <v>0</v>
      </c>
      <c r="L410" s="92"/>
      <c r="M410" s="93"/>
      <c r="N410" s="102"/>
      <c r="O410" s="102"/>
      <c r="P410" s="102"/>
      <c r="Q410" s="95"/>
      <c r="R410" s="140"/>
      <c r="S410" s="140"/>
      <c r="T410" s="140"/>
      <c r="U410" s="140"/>
      <c r="V410" s="140"/>
      <c r="W410" s="140"/>
      <c r="X410" s="140"/>
      <c r="Y410" s="140"/>
      <c r="Z410" s="140"/>
    </row>
    <row r="411" spans="1:26" s="94" customFormat="1" ht="20.25" customHeight="1">
      <c r="A411" s="104"/>
      <c r="B411" s="104"/>
      <c r="C411" s="104"/>
      <c r="D411" s="104"/>
      <c r="E411" s="115"/>
      <c r="F411" s="101">
        <v>408</v>
      </c>
      <c r="G411" s="104"/>
      <c r="H411" s="104"/>
      <c r="I411" s="104"/>
      <c r="J411" s="105"/>
      <c r="K411" s="91">
        <f>IF(OR(I411=5,I411=10, I411=15, I411="BP",I411="SCR"),"NT",J411)</f>
        <v>0</v>
      </c>
      <c r="L411" s="92"/>
      <c r="M411" s="93"/>
      <c r="N411" s="102"/>
      <c r="O411" s="102"/>
      <c r="P411" s="102"/>
      <c r="Q411" s="95"/>
      <c r="R411" s="140"/>
      <c r="S411" s="140"/>
      <c r="T411" s="140"/>
      <c r="U411" s="140"/>
      <c r="V411" s="140"/>
      <c r="W411" s="140"/>
      <c r="X411" s="140"/>
      <c r="Y411" s="140"/>
      <c r="Z411" s="140"/>
    </row>
    <row r="412" spans="1:26" s="94" customFormat="1" ht="20.25" customHeight="1">
      <c r="A412" s="104"/>
      <c r="B412" s="104"/>
      <c r="C412" s="104"/>
      <c r="D412" s="104"/>
      <c r="E412" s="115"/>
      <c r="F412" s="101">
        <v>409</v>
      </c>
      <c r="G412" s="104"/>
      <c r="H412" s="104"/>
      <c r="I412" s="104"/>
      <c r="J412" s="105"/>
      <c r="K412" s="91">
        <f>IF(OR(I412=5,I412=10, I412=15, I412="BP",I412="SCR"),"NT",J412)</f>
        <v>0</v>
      </c>
      <c r="L412" s="92"/>
      <c r="M412" s="93"/>
      <c r="N412" s="102"/>
      <c r="O412" s="102"/>
      <c r="P412" s="102"/>
      <c r="Q412" s="95"/>
      <c r="R412" s="140"/>
      <c r="S412" s="140"/>
      <c r="T412" s="140"/>
      <c r="U412" s="140"/>
      <c r="V412" s="140"/>
      <c r="W412" s="140"/>
      <c r="X412" s="140"/>
      <c r="Y412" s="140"/>
      <c r="Z412" s="140"/>
    </row>
    <row r="413" spans="1:26" s="94" customFormat="1" ht="20.25" customHeight="1">
      <c r="A413" s="104"/>
      <c r="B413" s="104"/>
      <c r="C413" s="104"/>
      <c r="D413" s="104"/>
      <c r="E413" s="115"/>
      <c r="F413" s="101">
        <v>410</v>
      </c>
      <c r="G413" s="104"/>
      <c r="H413" s="104"/>
      <c r="I413" s="104"/>
      <c r="J413" s="105"/>
      <c r="K413" s="91">
        <f>IF(OR(I413=5,I413=10, I413=15, I413="BP",I413="SCR"),"NT",J413)</f>
        <v>0</v>
      </c>
      <c r="L413" s="92"/>
      <c r="M413" s="93"/>
      <c r="N413" s="102"/>
      <c r="O413" s="102"/>
      <c r="P413" s="102"/>
      <c r="Q413" s="95"/>
      <c r="R413" s="140"/>
      <c r="S413" s="140"/>
      <c r="T413" s="140"/>
      <c r="U413" s="140"/>
      <c r="V413" s="140"/>
      <c r="W413" s="140"/>
      <c r="X413" s="140"/>
      <c r="Y413" s="140"/>
      <c r="Z413" s="140"/>
    </row>
    <row r="414" spans="1:26" s="94" customFormat="1" ht="20.25" customHeight="1">
      <c r="A414" s="104"/>
      <c r="B414" s="104"/>
      <c r="C414" s="104"/>
      <c r="D414" s="104"/>
      <c r="E414" s="115"/>
      <c r="F414" s="101">
        <v>411</v>
      </c>
      <c r="G414" s="104"/>
      <c r="H414" s="104"/>
      <c r="I414" s="104"/>
      <c r="J414" s="105"/>
      <c r="K414" s="91"/>
      <c r="L414" s="92"/>
      <c r="M414" s="93"/>
      <c r="N414" s="102"/>
      <c r="O414" s="102"/>
      <c r="P414" s="102"/>
      <c r="Q414" s="95"/>
      <c r="R414" s="140"/>
      <c r="S414" s="140"/>
      <c r="T414" s="140"/>
      <c r="U414" s="140"/>
      <c r="V414" s="140"/>
      <c r="W414" s="140"/>
      <c r="X414" s="140"/>
      <c r="Y414" s="140"/>
      <c r="Z414" s="140"/>
    </row>
    <row r="415" spans="1:26" s="94" customFormat="1" ht="20.25" customHeight="1">
      <c r="A415" s="104"/>
      <c r="B415" s="104"/>
      <c r="C415" s="104"/>
      <c r="D415" s="104"/>
      <c r="E415" s="115"/>
      <c r="F415" s="101">
        <v>412</v>
      </c>
      <c r="G415" s="104"/>
      <c r="H415" s="104"/>
      <c r="I415" s="104"/>
      <c r="J415" s="105"/>
      <c r="K415" s="91">
        <f>IF(OR(I415=5,I415=10, I415=15, I415="BP",I415="SCR"),"NT",J415)</f>
        <v>0</v>
      </c>
      <c r="L415" s="92"/>
      <c r="M415" s="93"/>
      <c r="N415" s="102"/>
      <c r="O415" s="102"/>
      <c r="P415" s="102"/>
      <c r="Q415" s="95"/>
      <c r="R415" s="140"/>
      <c r="S415" s="140"/>
      <c r="T415" s="140"/>
      <c r="U415" s="140"/>
      <c r="V415" s="140"/>
      <c r="W415" s="140"/>
      <c r="X415" s="140"/>
      <c r="Y415" s="140"/>
      <c r="Z415" s="140"/>
    </row>
    <row r="416" spans="1:26" s="94" customFormat="1" ht="20.25" customHeight="1">
      <c r="A416" s="104"/>
      <c r="B416" s="104"/>
      <c r="C416" s="104"/>
      <c r="D416" s="104"/>
      <c r="E416" s="115"/>
      <c r="F416" s="101">
        <v>413</v>
      </c>
      <c r="G416" s="104"/>
      <c r="H416" s="104"/>
      <c r="I416" s="104"/>
      <c r="J416" s="105"/>
      <c r="K416" s="91"/>
      <c r="L416" s="92"/>
      <c r="M416" s="93"/>
      <c r="N416" s="102"/>
      <c r="O416" s="102"/>
      <c r="P416" s="102"/>
      <c r="Q416" s="95"/>
      <c r="R416" s="140"/>
      <c r="S416" s="140"/>
      <c r="T416" s="140"/>
      <c r="U416" s="140"/>
      <c r="V416" s="140"/>
      <c r="W416" s="140"/>
      <c r="X416" s="140"/>
      <c r="Y416" s="140"/>
      <c r="Z416" s="140"/>
    </row>
    <row r="417" spans="1:26" s="94" customFormat="1" ht="20.25" customHeight="1">
      <c r="A417" s="104"/>
      <c r="B417" s="104"/>
      <c r="C417" s="104"/>
      <c r="D417" s="104"/>
      <c r="E417" s="115"/>
      <c r="F417" s="101">
        <v>414</v>
      </c>
      <c r="G417" s="104"/>
      <c r="H417" s="104"/>
      <c r="I417" s="104"/>
      <c r="J417" s="105"/>
      <c r="K417" s="91"/>
      <c r="L417" s="92"/>
      <c r="M417" s="93"/>
      <c r="N417" s="102"/>
      <c r="O417" s="102"/>
      <c r="P417" s="102"/>
      <c r="Q417" s="95"/>
      <c r="R417" s="140"/>
      <c r="S417" s="140"/>
      <c r="T417" s="140"/>
      <c r="U417" s="140"/>
      <c r="V417" s="140"/>
      <c r="W417" s="140"/>
      <c r="X417" s="140"/>
      <c r="Y417" s="140"/>
      <c r="Z417" s="140"/>
    </row>
    <row r="418" spans="1:26" s="94" customFormat="1" ht="20.25" customHeight="1">
      <c r="A418" s="104"/>
      <c r="B418" s="104"/>
      <c r="C418" s="104"/>
      <c r="D418" s="104"/>
      <c r="E418" s="115"/>
      <c r="F418" s="101">
        <v>415</v>
      </c>
      <c r="G418" s="104"/>
      <c r="H418" s="104"/>
      <c r="I418" s="104"/>
      <c r="J418" s="105"/>
      <c r="K418" s="91"/>
      <c r="L418" s="92"/>
      <c r="M418" s="93"/>
      <c r="N418" s="102"/>
      <c r="O418" s="102"/>
      <c r="P418" s="102"/>
      <c r="Q418" s="95"/>
      <c r="R418" s="140"/>
      <c r="S418" s="140"/>
      <c r="T418" s="140"/>
      <c r="U418" s="140"/>
      <c r="V418" s="140"/>
      <c r="W418" s="140"/>
      <c r="X418" s="140"/>
      <c r="Y418" s="140"/>
      <c r="Z418" s="140"/>
    </row>
    <row r="419" spans="1:26" s="94" customFormat="1" ht="20.25" customHeight="1">
      <c r="A419" s="104"/>
      <c r="B419" s="104"/>
      <c r="C419" s="104"/>
      <c r="D419" s="104"/>
      <c r="E419" s="115"/>
      <c r="F419" s="101">
        <v>416</v>
      </c>
      <c r="G419" s="104"/>
      <c r="H419" s="104"/>
      <c r="I419" s="104"/>
      <c r="J419" s="105"/>
      <c r="K419" s="91"/>
      <c r="L419" s="92"/>
      <c r="M419" s="93"/>
      <c r="N419" s="102"/>
      <c r="O419" s="102"/>
      <c r="P419" s="102"/>
      <c r="Q419" s="95"/>
      <c r="R419" s="140"/>
      <c r="S419" s="140"/>
      <c r="T419" s="140"/>
      <c r="U419" s="140"/>
      <c r="V419" s="140"/>
      <c r="W419" s="140"/>
      <c r="X419" s="140"/>
      <c r="Y419" s="140"/>
      <c r="Z419" s="140"/>
    </row>
    <row r="420" spans="1:26" s="94" customFormat="1" ht="20.25" customHeight="1">
      <c r="A420" s="104"/>
      <c r="B420" s="104"/>
      <c r="C420" s="104"/>
      <c r="D420" s="104"/>
      <c r="E420" s="115"/>
      <c r="F420" s="101">
        <v>417</v>
      </c>
      <c r="G420" s="104"/>
      <c r="H420" s="104"/>
      <c r="I420" s="104"/>
      <c r="J420" s="105"/>
      <c r="K420" s="91"/>
      <c r="L420" s="92"/>
      <c r="M420" s="93"/>
      <c r="N420" s="102"/>
      <c r="O420" s="102"/>
      <c r="P420" s="102"/>
      <c r="Q420" s="95"/>
      <c r="R420" s="140"/>
      <c r="S420" s="140"/>
      <c r="T420" s="140"/>
      <c r="U420" s="140"/>
      <c r="V420" s="140"/>
      <c r="W420" s="140"/>
      <c r="X420" s="140"/>
      <c r="Y420" s="140"/>
      <c r="Z420" s="140"/>
    </row>
    <row r="421" spans="1:26" s="94" customFormat="1" ht="20.25" customHeight="1">
      <c r="A421" s="104"/>
      <c r="B421" s="104"/>
      <c r="C421" s="104"/>
      <c r="D421" s="104"/>
      <c r="E421" s="115"/>
      <c r="F421" s="101">
        <v>418</v>
      </c>
      <c r="G421" s="104"/>
      <c r="H421" s="104"/>
      <c r="I421" s="104"/>
      <c r="J421" s="105"/>
      <c r="K421" s="91"/>
      <c r="L421" s="92"/>
      <c r="M421" s="93"/>
      <c r="N421" s="102"/>
      <c r="O421" s="102"/>
      <c r="P421" s="102"/>
      <c r="Q421" s="95"/>
      <c r="R421" s="140"/>
      <c r="S421" s="140"/>
      <c r="T421" s="140"/>
      <c r="U421" s="140"/>
      <c r="V421" s="140"/>
      <c r="W421" s="140"/>
      <c r="X421" s="140"/>
      <c r="Y421" s="140"/>
      <c r="Z421" s="140"/>
    </row>
    <row r="422" spans="1:26" s="94" customFormat="1" ht="20.25" customHeight="1">
      <c r="A422" s="104"/>
      <c r="B422" s="104"/>
      <c r="C422" s="104"/>
      <c r="D422" s="104"/>
      <c r="E422" s="115"/>
      <c r="F422" s="101">
        <v>419</v>
      </c>
      <c r="G422" s="104"/>
      <c r="H422" s="104"/>
      <c r="I422" s="104"/>
      <c r="J422" s="105"/>
      <c r="K422" s="91"/>
      <c r="L422" s="92"/>
      <c r="M422" s="93"/>
      <c r="N422" s="102"/>
      <c r="O422" s="102"/>
      <c r="P422" s="102"/>
      <c r="Q422" s="95"/>
      <c r="R422" s="140"/>
      <c r="S422" s="140"/>
      <c r="T422" s="140"/>
      <c r="U422" s="140"/>
      <c r="V422" s="140"/>
      <c r="W422" s="140"/>
      <c r="X422" s="140"/>
      <c r="Y422" s="140"/>
      <c r="Z422" s="140"/>
    </row>
    <row r="423" spans="1:26" s="94" customFormat="1" ht="20.25" customHeight="1">
      <c r="A423" s="104"/>
      <c r="B423" s="104"/>
      <c r="C423" s="104"/>
      <c r="D423" s="104"/>
      <c r="E423" s="115"/>
      <c r="F423" s="101">
        <v>420</v>
      </c>
      <c r="G423" s="104"/>
      <c r="H423" s="104"/>
      <c r="I423" s="104"/>
      <c r="J423" s="105"/>
      <c r="K423" s="91"/>
      <c r="L423" s="92"/>
      <c r="M423" s="93"/>
      <c r="N423" s="102"/>
      <c r="O423" s="102"/>
      <c r="P423" s="102"/>
      <c r="Q423" s="95"/>
      <c r="R423" s="140"/>
      <c r="S423" s="140"/>
      <c r="T423" s="140"/>
      <c r="U423" s="140"/>
      <c r="V423" s="140"/>
      <c r="W423" s="140"/>
      <c r="X423" s="140"/>
      <c r="Y423" s="140"/>
      <c r="Z423" s="140"/>
    </row>
    <row r="424" spans="1:26" s="94" customFormat="1" ht="20.25" customHeight="1">
      <c r="A424" s="104"/>
      <c r="B424" s="104"/>
      <c r="C424" s="104"/>
      <c r="D424" s="104"/>
      <c r="E424" s="115"/>
      <c r="F424" s="101">
        <v>421</v>
      </c>
      <c r="G424" s="104"/>
      <c r="H424" s="104"/>
      <c r="I424" s="104"/>
      <c r="J424" s="105"/>
      <c r="K424" s="91"/>
      <c r="L424" s="92"/>
      <c r="M424" s="93"/>
      <c r="N424" s="102"/>
      <c r="O424" s="102"/>
      <c r="P424" s="102"/>
      <c r="Q424" s="95"/>
      <c r="R424" s="140"/>
      <c r="S424" s="140"/>
      <c r="T424" s="140"/>
      <c r="U424" s="140"/>
      <c r="V424" s="140"/>
      <c r="W424" s="140"/>
      <c r="X424" s="140"/>
      <c r="Y424" s="140"/>
      <c r="Z424" s="140"/>
    </row>
    <row r="425" spans="1:26" s="94" customFormat="1" ht="20.25" customHeight="1">
      <c r="A425" s="104"/>
      <c r="B425" s="104"/>
      <c r="C425" s="104"/>
      <c r="D425" s="104"/>
      <c r="E425" s="115"/>
      <c r="F425" s="101">
        <v>422</v>
      </c>
      <c r="G425" s="104"/>
      <c r="H425" s="104"/>
      <c r="I425" s="104"/>
      <c r="J425" s="105"/>
      <c r="K425" s="91"/>
      <c r="L425" s="92"/>
      <c r="M425" s="93"/>
      <c r="N425" s="102"/>
      <c r="O425" s="102"/>
      <c r="P425" s="102"/>
      <c r="Q425" s="95"/>
      <c r="R425" s="140"/>
      <c r="S425" s="140"/>
      <c r="T425" s="140"/>
      <c r="U425" s="140"/>
      <c r="V425" s="140"/>
      <c r="W425" s="140"/>
      <c r="X425" s="140"/>
      <c r="Y425" s="140"/>
      <c r="Z425" s="140"/>
    </row>
    <row r="426" spans="1:26" s="94" customFormat="1" ht="20.25" customHeight="1">
      <c r="A426" s="104"/>
      <c r="B426" s="104"/>
      <c r="C426" s="104"/>
      <c r="D426" s="104"/>
      <c r="E426" s="115"/>
      <c r="F426" s="101">
        <v>423</v>
      </c>
      <c r="G426" s="104"/>
      <c r="H426" s="104"/>
      <c r="I426" s="104"/>
      <c r="J426" s="105"/>
      <c r="K426" s="91"/>
      <c r="L426" s="92"/>
      <c r="M426" s="93"/>
      <c r="N426" s="102"/>
      <c r="O426" s="102"/>
      <c r="P426" s="102"/>
      <c r="Q426" s="95"/>
      <c r="R426" s="140"/>
      <c r="S426" s="140"/>
      <c r="T426" s="140"/>
      <c r="U426" s="140"/>
      <c r="V426" s="140"/>
      <c r="W426" s="140"/>
      <c r="X426" s="140"/>
      <c r="Y426" s="140"/>
      <c r="Z426" s="140"/>
    </row>
    <row r="427" spans="1:26" s="94" customFormat="1" ht="20.25" customHeight="1">
      <c r="A427" s="104"/>
      <c r="B427" s="104"/>
      <c r="C427" s="104"/>
      <c r="D427" s="104"/>
      <c r="E427" s="115"/>
      <c r="F427" s="101">
        <v>424</v>
      </c>
      <c r="G427" s="104"/>
      <c r="H427" s="104"/>
      <c r="I427" s="104"/>
      <c r="J427" s="105"/>
      <c r="K427" s="91"/>
      <c r="L427" s="92"/>
      <c r="M427" s="93"/>
      <c r="N427" s="102"/>
      <c r="O427" s="102"/>
      <c r="P427" s="102"/>
      <c r="Q427" s="95"/>
      <c r="R427" s="140"/>
      <c r="S427" s="140"/>
      <c r="T427" s="140"/>
      <c r="U427" s="140"/>
      <c r="V427" s="140"/>
      <c r="W427" s="140"/>
      <c r="X427" s="140"/>
      <c r="Y427" s="140"/>
      <c r="Z427" s="140"/>
    </row>
    <row r="428" spans="1:26" s="94" customFormat="1" ht="20.25" customHeight="1">
      <c r="A428" s="104"/>
      <c r="B428" s="104"/>
      <c r="C428" s="104"/>
      <c r="D428" s="104"/>
      <c r="E428" s="115"/>
      <c r="F428" s="101">
        <v>425</v>
      </c>
      <c r="G428" s="104"/>
      <c r="H428" s="104"/>
      <c r="I428" s="104"/>
      <c r="J428" s="105"/>
      <c r="K428" s="91">
        <f t="shared" ref="K428:K459" si="0">IF(OR(I428=5,I428=10, I428=15, I428="BP",I428="SCR"),"NT",J428)</f>
        <v>0</v>
      </c>
      <c r="L428" s="92"/>
      <c r="M428" s="93"/>
      <c r="N428" s="102"/>
      <c r="O428" s="102"/>
      <c r="P428" s="102"/>
      <c r="Q428" s="95"/>
      <c r="R428" s="140"/>
      <c r="S428" s="140"/>
      <c r="T428" s="140"/>
      <c r="U428" s="140"/>
      <c r="V428" s="140"/>
      <c r="W428" s="140"/>
      <c r="X428" s="140"/>
      <c r="Y428" s="140"/>
      <c r="Z428" s="140"/>
    </row>
    <row r="429" spans="1:26" s="94" customFormat="1" ht="20.25" customHeight="1">
      <c r="A429" s="104"/>
      <c r="B429" s="104"/>
      <c r="C429" s="104"/>
      <c r="D429" s="104"/>
      <c r="E429" s="115"/>
      <c r="F429" s="101">
        <v>426</v>
      </c>
      <c r="G429" s="104"/>
      <c r="H429" s="104"/>
      <c r="I429" s="104"/>
      <c r="J429" s="105"/>
      <c r="K429" s="91">
        <f t="shared" si="0"/>
        <v>0</v>
      </c>
      <c r="L429" s="92"/>
      <c r="M429" s="93"/>
      <c r="N429" s="102"/>
      <c r="O429" s="102"/>
      <c r="P429" s="102"/>
      <c r="Q429" s="95"/>
      <c r="R429" s="140"/>
      <c r="S429" s="140"/>
      <c r="T429" s="140"/>
      <c r="U429" s="140"/>
      <c r="V429" s="140"/>
      <c r="W429" s="140"/>
      <c r="X429" s="140"/>
      <c r="Y429" s="140"/>
      <c r="Z429" s="140"/>
    </row>
    <row r="430" spans="1:26" s="94" customFormat="1" ht="20.25" customHeight="1">
      <c r="A430" s="104"/>
      <c r="B430" s="104"/>
      <c r="C430" s="104"/>
      <c r="D430" s="104"/>
      <c r="E430" s="115"/>
      <c r="F430" s="101">
        <v>427</v>
      </c>
      <c r="G430" s="104"/>
      <c r="H430" s="104"/>
      <c r="I430" s="104"/>
      <c r="J430" s="105"/>
      <c r="K430" s="91">
        <f t="shared" si="0"/>
        <v>0</v>
      </c>
      <c r="L430" s="92"/>
      <c r="M430" s="93"/>
      <c r="N430" s="102"/>
      <c r="O430" s="102"/>
      <c r="P430" s="102"/>
      <c r="Q430" s="95"/>
      <c r="R430" s="140"/>
      <c r="S430" s="140"/>
      <c r="T430" s="140"/>
      <c r="U430" s="140"/>
      <c r="V430" s="140"/>
      <c r="W430" s="140"/>
      <c r="X430" s="140"/>
      <c r="Y430" s="140"/>
      <c r="Z430" s="140"/>
    </row>
    <row r="431" spans="1:26" s="94" customFormat="1" ht="20.25" customHeight="1">
      <c r="A431" s="104"/>
      <c r="B431" s="104"/>
      <c r="C431" s="104"/>
      <c r="D431" s="104"/>
      <c r="E431" s="115"/>
      <c r="F431" s="101">
        <v>428</v>
      </c>
      <c r="G431" s="104"/>
      <c r="H431" s="104"/>
      <c r="I431" s="104"/>
      <c r="J431" s="105"/>
      <c r="K431" s="91">
        <f t="shared" si="0"/>
        <v>0</v>
      </c>
      <c r="L431" s="92"/>
      <c r="M431" s="93"/>
      <c r="N431" s="102"/>
      <c r="O431" s="102"/>
      <c r="P431" s="102"/>
      <c r="Q431" s="95"/>
      <c r="R431" s="140"/>
      <c r="S431" s="140"/>
      <c r="T431" s="140"/>
      <c r="U431" s="140"/>
      <c r="V431" s="140"/>
      <c r="W431" s="140"/>
      <c r="X431" s="140"/>
      <c r="Y431" s="140"/>
      <c r="Z431" s="140"/>
    </row>
    <row r="432" spans="1:26" s="94" customFormat="1" ht="20.25" customHeight="1">
      <c r="A432" s="104"/>
      <c r="B432" s="104"/>
      <c r="C432" s="104"/>
      <c r="D432" s="104"/>
      <c r="E432" s="115"/>
      <c r="F432" s="101">
        <v>429</v>
      </c>
      <c r="G432" s="104"/>
      <c r="H432" s="104"/>
      <c r="I432" s="104"/>
      <c r="J432" s="105"/>
      <c r="K432" s="91">
        <f t="shared" si="0"/>
        <v>0</v>
      </c>
      <c r="L432" s="92"/>
      <c r="M432" s="93"/>
      <c r="N432" s="102"/>
      <c r="O432" s="102"/>
      <c r="P432" s="102"/>
      <c r="Q432" s="95"/>
      <c r="R432" s="140"/>
      <c r="S432" s="140"/>
      <c r="T432" s="140"/>
      <c r="U432" s="140"/>
      <c r="V432" s="140"/>
      <c r="W432" s="140"/>
      <c r="X432" s="140"/>
      <c r="Y432" s="140"/>
      <c r="Z432" s="140"/>
    </row>
    <row r="433" spans="1:26" s="94" customFormat="1" ht="20.25" customHeight="1">
      <c r="A433" s="104"/>
      <c r="B433" s="104"/>
      <c r="C433" s="104"/>
      <c r="D433" s="104"/>
      <c r="E433" s="115"/>
      <c r="F433" s="101">
        <v>430</v>
      </c>
      <c r="G433" s="104"/>
      <c r="H433" s="104"/>
      <c r="I433" s="104"/>
      <c r="J433" s="105"/>
      <c r="K433" s="91">
        <f t="shared" si="0"/>
        <v>0</v>
      </c>
      <c r="L433" s="92"/>
      <c r="M433" s="93"/>
      <c r="N433" s="102"/>
      <c r="O433" s="102"/>
      <c r="P433" s="102"/>
      <c r="Q433" s="95"/>
      <c r="R433" s="140"/>
      <c r="S433" s="140"/>
      <c r="T433" s="140"/>
      <c r="U433" s="140"/>
      <c r="V433" s="140"/>
      <c r="W433" s="140"/>
      <c r="X433" s="140"/>
      <c r="Y433" s="140"/>
      <c r="Z433" s="140"/>
    </row>
    <row r="434" spans="1:26" s="94" customFormat="1" ht="20.25" customHeight="1">
      <c r="A434" s="104"/>
      <c r="B434" s="104"/>
      <c r="C434" s="104"/>
      <c r="D434" s="104"/>
      <c r="E434" s="115"/>
      <c r="F434" s="101">
        <v>431</v>
      </c>
      <c r="G434" s="104"/>
      <c r="H434" s="104"/>
      <c r="I434" s="104"/>
      <c r="J434" s="105"/>
      <c r="K434" s="91">
        <f t="shared" si="0"/>
        <v>0</v>
      </c>
      <c r="L434" s="92"/>
      <c r="M434" s="93"/>
      <c r="N434" s="102"/>
      <c r="O434" s="102"/>
      <c r="P434" s="102"/>
      <c r="Q434" s="95"/>
      <c r="R434" s="140"/>
      <c r="S434" s="140"/>
      <c r="T434" s="140"/>
      <c r="U434" s="140"/>
      <c r="V434" s="140"/>
      <c r="W434" s="140"/>
      <c r="X434" s="140"/>
      <c r="Y434" s="140"/>
      <c r="Z434" s="140"/>
    </row>
    <row r="435" spans="1:26" s="94" customFormat="1" ht="20.25" customHeight="1">
      <c r="A435" s="104"/>
      <c r="B435" s="104"/>
      <c r="C435" s="104"/>
      <c r="D435" s="104"/>
      <c r="E435" s="115"/>
      <c r="F435" s="101">
        <v>432</v>
      </c>
      <c r="G435" s="104"/>
      <c r="H435" s="104"/>
      <c r="I435" s="104"/>
      <c r="J435" s="105"/>
      <c r="K435" s="91">
        <f t="shared" si="0"/>
        <v>0</v>
      </c>
      <c r="L435" s="92"/>
      <c r="M435" s="93"/>
      <c r="N435" s="102"/>
      <c r="O435" s="102"/>
      <c r="P435" s="102"/>
      <c r="Q435" s="95"/>
      <c r="R435" s="140"/>
      <c r="S435" s="140"/>
      <c r="T435" s="140"/>
      <c r="U435" s="140"/>
      <c r="V435" s="140"/>
      <c r="W435" s="140"/>
      <c r="X435" s="140"/>
      <c r="Y435" s="140"/>
      <c r="Z435" s="140"/>
    </row>
    <row r="436" spans="1:26" s="94" customFormat="1" ht="20.25" customHeight="1">
      <c r="A436" s="104"/>
      <c r="B436" s="104"/>
      <c r="C436" s="104"/>
      <c r="D436" s="104"/>
      <c r="E436" s="115"/>
      <c r="F436" s="101">
        <v>433</v>
      </c>
      <c r="G436" s="104"/>
      <c r="H436" s="104"/>
      <c r="I436" s="104"/>
      <c r="J436" s="105"/>
      <c r="K436" s="91">
        <f t="shared" si="0"/>
        <v>0</v>
      </c>
      <c r="L436" s="92"/>
      <c r="M436" s="93"/>
      <c r="N436" s="102"/>
      <c r="O436" s="102"/>
      <c r="P436" s="102"/>
      <c r="Q436" s="95"/>
      <c r="R436" s="140"/>
      <c r="S436" s="140"/>
      <c r="T436" s="140"/>
      <c r="U436" s="140"/>
      <c r="V436" s="140"/>
      <c r="W436" s="140"/>
      <c r="X436" s="140"/>
      <c r="Y436" s="140"/>
      <c r="Z436" s="140"/>
    </row>
    <row r="437" spans="1:26" s="94" customFormat="1" ht="20.25" customHeight="1">
      <c r="A437" s="104"/>
      <c r="B437" s="104"/>
      <c r="C437" s="104"/>
      <c r="D437" s="104"/>
      <c r="E437" s="115"/>
      <c r="F437" s="101">
        <v>434</v>
      </c>
      <c r="G437" s="104"/>
      <c r="H437" s="104"/>
      <c r="I437" s="104"/>
      <c r="J437" s="105"/>
      <c r="K437" s="91">
        <f t="shared" si="0"/>
        <v>0</v>
      </c>
      <c r="L437" s="92"/>
      <c r="M437" s="93"/>
      <c r="N437" s="102"/>
      <c r="O437" s="102"/>
      <c r="P437" s="102"/>
      <c r="Q437" s="95"/>
      <c r="R437" s="140"/>
      <c r="S437" s="140"/>
      <c r="T437" s="140"/>
      <c r="U437" s="140"/>
      <c r="V437" s="140"/>
      <c r="W437" s="140"/>
      <c r="X437" s="140"/>
      <c r="Y437" s="140"/>
      <c r="Z437" s="140"/>
    </row>
    <row r="438" spans="1:26" s="94" customFormat="1" ht="20.25" customHeight="1">
      <c r="A438" s="104"/>
      <c r="B438" s="104"/>
      <c r="C438" s="104"/>
      <c r="D438" s="104"/>
      <c r="E438" s="115"/>
      <c r="F438" s="101">
        <v>435</v>
      </c>
      <c r="G438" s="104"/>
      <c r="H438" s="104"/>
      <c r="I438" s="104"/>
      <c r="J438" s="105"/>
      <c r="K438" s="91">
        <f t="shared" si="0"/>
        <v>0</v>
      </c>
      <c r="L438" s="92"/>
      <c r="M438" s="93"/>
      <c r="N438" s="102"/>
      <c r="O438" s="102"/>
      <c r="P438" s="102"/>
      <c r="Q438" s="95"/>
      <c r="R438" s="140"/>
      <c r="S438" s="140"/>
      <c r="T438" s="140"/>
      <c r="U438" s="140"/>
      <c r="V438" s="140"/>
      <c r="W438" s="140"/>
      <c r="X438" s="140"/>
      <c r="Y438" s="140"/>
      <c r="Z438" s="140"/>
    </row>
    <row r="439" spans="1:26" s="94" customFormat="1" ht="20.25" customHeight="1">
      <c r="A439" s="104"/>
      <c r="B439" s="104"/>
      <c r="C439" s="104"/>
      <c r="D439" s="104"/>
      <c r="E439" s="115"/>
      <c r="F439" s="101">
        <v>436</v>
      </c>
      <c r="G439" s="104"/>
      <c r="H439" s="104"/>
      <c r="I439" s="104"/>
      <c r="J439" s="105"/>
      <c r="K439" s="91">
        <f t="shared" si="0"/>
        <v>0</v>
      </c>
      <c r="L439" s="92"/>
      <c r="M439" s="93"/>
      <c r="N439" s="102"/>
      <c r="O439" s="102"/>
      <c r="P439" s="102"/>
      <c r="Q439" s="95"/>
      <c r="R439" s="140"/>
      <c r="S439" s="140"/>
      <c r="T439" s="140"/>
      <c r="U439" s="140"/>
      <c r="V439" s="140"/>
      <c r="W439" s="140"/>
      <c r="X439" s="140"/>
      <c r="Y439" s="140"/>
      <c r="Z439" s="140"/>
    </row>
    <row r="440" spans="1:26" s="94" customFormat="1" ht="20.25" customHeight="1">
      <c r="A440" s="104"/>
      <c r="B440" s="104"/>
      <c r="C440" s="104"/>
      <c r="D440" s="104"/>
      <c r="E440" s="115"/>
      <c r="F440" s="101">
        <v>437</v>
      </c>
      <c r="G440" s="104"/>
      <c r="H440" s="104"/>
      <c r="I440" s="104"/>
      <c r="J440" s="105"/>
      <c r="K440" s="91">
        <f t="shared" si="0"/>
        <v>0</v>
      </c>
      <c r="L440" s="92"/>
      <c r="M440" s="93"/>
      <c r="N440" s="102"/>
      <c r="O440" s="102"/>
      <c r="P440" s="102"/>
      <c r="Q440" s="95"/>
      <c r="R440" s="140"/>
      <c r="S440" s="140"/>
      <c r="T440" s="140"/>
      <c r="U440" s="140"/>
      <c r="V440" s="140"/>
      <c r="W440" s="140"/>
      <c r="X440" s="140"/>
      <c r="Y440" s="140"/>
      <c r="Z440" s="140"/>
    </row>
    <row r="441" spans="1:26" s="94" customFormat="1" ht="20.25" customHeight="1">
      <c r="A441" s="104"/>
      <c r="B441" s="104"/>
      <c r="C441" s="104"/>
      <c r="D441" s="104"/>
      <c r="E441" s="115"/>
      <c r="F441" s="101">
        <v>438</v>
      </c>
      <c r="G441" s="104"/>
      <c r="H441" s="104"/>
      <c r="I441" s="104"/>
      <c r="J441" s="105"/>
      <c r="K441" s="91">
        <f t="shared" si="0"/>
        <v>0</v>
      </c>
      <c r="L441" s="92"/>
      <c r="M441" s="93"/>
      <c r="N441" s="102"/>
      <c r="O441" s="102"/>
      <c r="P441" s="102"/>
      <c r="Q441" s="95"/>
      <c r="R441" s="140"/>
      <c r="S441" s="140"/>
      <c r="T441" s="140"/>
      <c r="U441" s="140"/>
      <c r="V441" s="140"/>
      <c r="W441" s="140"/>
      <c r="X441" s="140"/>
      <c r="Y441" s="140"/>
      <c r="Z441" s="140"/>
    </row>
    <row r="442" spans="1:26" s="94" customFormat="1" ht="20.25" customHeight="1">
      <c r="A442" s="104"/>
      <c r="B442" s="104"/>
      <c r="C442" s="104"/>
      <c r="D442" s="104"/>
      <c r="E442" s="115"/>
      <c r="F442" s="101">
        <v>439</v>
      </c>
      <c r="G442" s="104"/>
      <c r="H442" s="104"/>
      <c r="I442" s="104"/>
      <c r="J442" s="105"/>
      <c r="K442" s="91">
        <f t="shared" si="0"/>
        <v>0</v>
      </c>
      <c r="L442" s="92"/>
      <c r="M442" s="93"/>
      <c r="N442" s="102"/>
      <c r="O442" s="102"/>
      <c r="P442" s="102"/>
      <c r="Q442" s="95"/>
      <c r="R442" s="140"/>
      <c r="S442" s="140"/>
      <c r="T442" s="140"/>
      <c r="U442" s="140"/>
      <c r="V442" s="140"/>
      <c r="W442" s="140"/>
      <c r="X442" s="140"/>
      <c r="Y442" s="140"/>
      <c r="Z442" s="140"/>
    </row>
    <row r="443" spans="1:26" s="94" customFormat="1" ht="20.25" customHeight="1">
      <c r="A443" s="104"/>
      <c r="B443" s="104"/>
      <c r="C443" s="104"/>
      <c r="D443" s="104"/>
      <c r="E443" s="115"/>
      <c r="F443" s="101">
        <v>440</v>
      </c>
      <c r="G443" s="104"/>
      <c r="H443" s="104"/>
      <c r="I443" s="104"/>
      <c r="J443" s="105"/>
      <c r="K443" s="91">
        <f t="shared" si="0"/>
        <v>0</v>
      </c>
      <c r="L443" s="92"/>
      <c r="M443" s="93"/>
      <c r="N443" s="102"/>
      <c r="O443" s="102"/>
      <c r="P443" s="102"/>
      <c r="Q443" s="95"/>
      <c r="R443" s="140"/>
      <c r="S443" s="140"/>
      <c r="T443" s="140"/>
      <c r="U443" s="140"/>
      <c r="V443" s="140"/>
      <c r="W443" s="140"/>
      <c r="X443" s="140"/>
      <c r="Y443" s="140"/>
      <c r="Z443" s="140"/>
    </row>
    <row r="444" spans="1:26" s="94" customFormat="1" ht="20.25" customHeight="1">
      <c r="A444" s="104"/>
      <c r="B444" s="104"/>
      <c r="C444" s="104"/>
      <c r="D444" s="104"/>
      <c r="E444" s="115"/>
      <c r="F444" s="101">
        <v>441</v>
      </c>
      <c r="G444" s="104"/>
      <c r="H444" s="104"/>
      <c r="I444" s="104"/>
      <c r="J444" s="105"/>
      <c r="K444" s="91">
        <f t="shared" si="0"/>
        <v>0</v>
      </c>
      <c r="L444" s="92"/>
      <c r="M444" s="93"/>
      <c r="N444" s="102"/>
      <c r="O444" s="102"/>
      <c r="P444" s="102"/>
      <c r="Q444" s="95"/>
      <c r="R444" s="140"/>
      <c r="S444" s="140"/>
      <c r="T444" s="140"/>
      <c r="U444" s="140"/>
      <c r="V444" s="140"/>
      <c r="W444" s="140"/>
      <c r="X444" s="140"/>
      <c r="Y444" s="140"/>
      <c r="Z444" s="140"/>
    </row>
    <row r="445" spans="1:26" s="94" customFormat="1" ht="20.25" customHeight="1">
      <c r="A445" s="104"/>
      <c r="B445" s="104"/>
      <c r="C445" s="104"/>
      <c r="D445" s="104"/>
      <c r="E445" s="115"/>
      <c r="F445" s="101">
        <v>442</v>
      </c>
      <c r="G445" s="104"/>
      <c r="H445" s="104"/>
      <c r="I445" s="104"/>
      <c r="J445" s="105"/>
      <c r="K445" s="91">
        <f t="shared" si="0"/>
        <v>0</v>
      </c>
      <c r="L445" s="92"/>
      <c r="M445" s="93"/>
      <c r="N445" s="102"/>
      <c r="O445" s="102"/>
      <c r="P445" s="102"/>
      <c r="Q445" s="95"/>
      <c r="R445" s="140"/>
      <c r="S445" s="140"/>
      <c r="T445" s="140"/>
      <c r="U445" s="140"/>
      <c r="V445" s="140"/>
      <c r="W445" s="140"/>
      <c r="X445" s="140"/>
      <c r="Y445" s="140"/>
      <c r="Z445" s="140"/>
    </row>
    <row r="446" spans="1:26" s="94" customFormat="1" ht="20.25" customHeight="1">
      <c r="A446" s="104"/>
      <c r="B446" s="104"/>
      <c r="C446" s="104"/>
      <c r="D446" s="104"/>
      <c r="E446" s="115"/>
      <c r="F446" s="101">
        <v>443</v>
      </c>
      <c r="G446" s="104"/>
      <c r="H446" s="104"/>
      <c r="I446" s="104"/>
      <c r="J446" s="105"/>
      <c r="K446" s="91">
        <f t="shared" si="0"/>
        <v>0</v>
      </c>
      <c r="L446" s="92"/>
      <c r="M446" s="93"/>
      <c r="N446" s="102"/>
      <c r="O446" s="102"/>
      <c r="P446" s="102"/>
      <c r="Q446" s="95"/>
      <c r="R446" s="140"/>
      <c r="S446" s="140"/>
      <c r="T446" s="140"/>
      <c r="U446" s="140"/>
      <c r="V446" s="140"/>
      <c r="W446" s="140"/>
      <c r="X446" s="140"/>
      <c r="Y446" s="140"/>
      <c r="Z446" s="140"/>
    </row>
    <row r="447" spans="1:26" s="94" customFormat="1" ht="20.25" customHeight="1">
      <c r="A447" s="104"/>
      <c r="B447" s="104"/>
      <c r="C447" s="104"/>
      <c r="D447" s="104"/>
      <c r="E447" s="115"/>
      <c r="F447" s="101">
        <v>444</v>
      </c>
      <c r="G447" s="104"/>
      <c r="H447" s="104"/>
      <c r="I447" s="104"/>
      <c r="J447" s="105"/>
      <c r="K447" s="91">
        <f t="shared" si="0"/>
        <v>0</v>
      </c>
      <c r="L447" s="92"/>
      <c r="M447" s="93"/>
      <c r="N447" s="102"/>
      <c r="O447" s="102"/>
      <c r="P447" s="102"/>
      <c r="Q447" s="95"/>
      <c r="R447" s="140"/>
      <c r="S447" s="140"/>
      <c r="T447" s="140"/>
      <c r="U447" s="140"/>
      <c r="V447" s="140"/>
      <c r="W447" s="140"/>
      <c r="X447" s="140"/>
      <c r="Y447" s="140"/>
      <c r="Z447" s="140"/>
    </row>
    <row r="448" spans="1:26" s="94" customFormat="1" ht="20.25" customHeight="1">
      <c r="A448" s="104"/>
      <c r="B448" s="104"/>
      <c r="C448" s="104"/>
      <c r="D448" s="104"/>
      <c r="E448" s="115"/>
      <c r="F448" s="101">
        <v>445</v>
      </c>
      <c r="G448" s="104"/>
      <c r="H448" s="104"/>
      <c r="I448" s="104"/>
      <c r="J448" s="105"/>
      <c r="K448" s="91">
        <f t="shared" si="0"/>
        <v>0</v>
      </c>
      <c r="L448" s="92"/>
      <c r="M448" s="93"/>
      <c r="N448" s="102"/>
      <c r="O448" s="102"/>
      <c r="P448" s="102"/>
      <c r="Q448" s="95"/>
      <c r="R448" s="140"/>
      <c r="S448" s="140"/>
      <c r="T448" s="140"/>
      <c r="U448" s="140"/>
      <c r="V448" s="140"/>
      <c r="W448" s="140"/>
      <c r="X448" s="140"/>
      <c r="Y448" s="140"/>
      <c r="Z448" s="140"/>
    </row>
    <row r="449" spans="1:26" s="94" customFormat="1" ht="20.25" customHeight="1">
      <c r="A449" s="104"/>
      <c r="B449" s="104"/>
      <c r="C449" s="104"/>
      <c r="D449" s="104"/>
      <c r="E449" s="115"/>
      <c r="F449" s="101">
        <v>446</v>
      </c>
      <c r="G449" s="104"/>
      <c r="H449" s="104"/>
      <c r="I449" s="104"/>
      <c r="J449" s="105"/>
      <c r="K449" s="91">
        <f t="shared" si="0"/>
        <v>0</v>
      </c>
      <c r="L449" s="92"/>
      <c r="M449" s="93"/>
      <c r="N449" s="102"/>
      <c r="O449" s="102"/>
      <c r="P449" s="102"/>
      <c r="Q449" s="95"/>
      <c r="R449" s="140"/>
      <c r="S449" s="140"/>
      <c r="T449" s="140"/>
      <c r="U449" s="140"/>
      <c r="V449" s="140"/>
      <c r="W449" s="140"/>
      <c r="X449" s="140"/>
      <c r="Y449" s="140"/>
      <c r="Z449" s="140"/>
    </row>
    <row r="450" spans="1:26" s="94" customFormat="1" ht="20.25" customHeight="1">
      <c r="A450" s="104"/>
      <c r="B450" s="104"/>
      <c r="C450" s="104"/>
      <c r="D450" s="104"/>
      <c r="E450" s="115"/>
      <c r="F450" s="101">
        <v>447</v>
      </c>
      <c r="G450" s="104"/>
      <c r="H450" s="104"/>
      <c r="I450" s="104"/>
      <c r="J450" s="105"/>
      <c r="K450" s="91">
        <f t="shared" si="0"/>
        <v>0</v>
      </c>
      <c r="L450" s="92"/>
      <c r="M450" s="93"/>
      <c r="N450" s="102"/>
      <c r="O450" s="102"/>
      <c r="P450" s="102"/>
      <c r="Q450" s="95"/>
      <c r="R450" s="140"/>
      <c r="S450" s="140"/>
      <c r="T450" s="140"/>
      <c r="U450" s="140"/>
      <c r="V450" s="140"/>
      <c r="W450" s="140"/>
      <c r="X450" s="140"/>
      <c r="Y450" s="140"/>
      <c r="Z450" s="140"/>
    </row>
    <row r="451" spans="1:26" s="94" customFormat="1" ht="20.25" customHeight="1">
      <c r="A451" s="104"/>
      <c r="B451" s="104"/>
      <c r="C451" s="104"/>
      <c r="D451" s="104"/>
      <c r="E451" s="115"/>
      <c r="F451" s="101">
        <v>448</v>
      </c>
      <c r="G451" s="104"/>
      <c r="H451" s="104"/>
      <c r="I451" s="104"/>
      <c r="J451" s="105"/>
      <c r="K451" s="91">
        <f t="shared" si="0"/>
        <v>0</v>
      </c>
      <c r="L451" s="92"/>
      <c r="M451" s="93"/>
      <c r="N451" s="102"/>
      <c r="O451" s="102"/>
      <c r="P451" s="102"/>
      <c r="Q451" s="95"/>
      <c r="R451" s="140"/>
      <c r="S451" s="140"/>
      <c r="T451" s="140"/>
      <c r="U451" s="140"/>
      <c r="V451" s="140"/>
      <c r="W451" s="140"/>
      <c r="X451" s="140"/>
      <c r="Y451" s="140"/>
      <c r="Z451" s="140"/>
    </row>
    <row r="452" spans="1:26" s="94" customFormat="1" ht="20.25" customHeight="1">
      <c r="A452" s="104"/>
      <c r="B452" s="104"/>
      <c r="C452" s="104"/>
      <c r="D452" s="104"/>
      <c r="E452" s="115"/>
      <c r="F452" s="101">
        <v>449</v>
      </c>
      <c r="G452" s="104"/>
      <c r="H452" s="104"/>
      <c r="I452" s="104"/>
      <c r="J452" s="105"/>
      <c r="K452" s="91">
        <f t="shared" si="0"/>
        <v>0</v>
      </c>
      <c r="L452" s="92"/>
      <c r="M452" s="93"/>
      <c r="N452" s="102"/>
      <c r="O452" s="102"/>
      <c r="P452" s="102"/>
      <c r="Q452" s="95"/>
      <c r="R452" s="140"/>
      <c r="S452" s="140"/>
      <c r="T452" s="140"/>
      <c r="U452" s="140"/>
      <c r="V452" s="140"/>
      <c r="W452" s="140"/>
      <c r="X452" s="140"/>
      <c r="Y452" s="140"/>
      <c r="Z452" s="140"/>
    </row>
    <row r="453" spans="1:26" s="94" customFormat="1" ht="20.25" customHeight="1">
      <c r="A453" s="104"/>
      <c r="B453" s="104"/>
      <c r="C453" s="104"/>
      <c r="D453" s="104"/>
      <c r="E453" s="115"/>
      <c r="F453" s="101">
        <v>450</v>
      </c>
      <c r="G453" s="104"/>
      <c r="H453" s="104"/>
      <c r="I453" s="104"/>
      <c r="J453" s="105"/>
      <c r="K453" s="91">
        <f t="shared" si="0"/>
        <v>0</v>
      </c>
      <c r="L453" s="92"/>
      <c r="M453" s="93"/>
      <c r="N453" s="102"/>
      <c r="O453" s="102"/>
      <c r="P453" s="102"/>
      <c r="Q453" s="95"/>
      <c r="R453" s="140"/>
      <c r="S453" s="140"/>
      <c r="T453" s="140"/>
      <c r="U453" s="140"/>
      <c r="V453" s="140"/>
      <c r="W453" s="140"/>
      <c r="X453" s="140"/>
      <c r="Y453" s="140"/>
      <c r="Z453" s="140"/>
    </row>
    <row r="454" spans="1:26" s="94" customFormat="1" ht="20.25" customHeight="1">
      <c r="A454" s="104"/>
      <c r="B454" s="104"/>
      <c r="C454" s="104"/>
      <c r="D454" s="104"/>
      <c r="E454" s="115"/>
      <c r="F454" s="101">
        <v>451</v>
      </c>
      <c r="G454" s="104"/>
      <c r="H454" s="104"/>
      <c r="I454" s="104"/>
      <c r="J454" s="105"/>
      <c r="K454" s="91">
        <f t="shared" si="0"/>
        <v>0</v>
      </c>
      <c r="L454" s="92"/>
      <c r="M454" s="93"/>
      <c r="N454" s="102"/>
      <c r="O454" s="102"/>
      <c r="P454" s="102"/>
      <c r="Q454" s="95"/>
      <c r="R454" s="140"/>
      <c r="S454" s="140"/>
      <c r="T454" s="140"/>
      <c r="U454" s="140"/>
      <c r="V454" s="140"/>
      <c r="W454" s="140"/>
      <c r="X454" s="140"/>
      <c r="Y454" s="140"/>
      <c r="Z454" s="140"/>
    </row>
    <row r="455" spans="1:26" s="94" customFormat="1" ht="20.25" customHeight="1">
      <c r="A455" s="104"/>
      <c r="B455" s="104"/>
      <c r="C455" s="104"/>
      <c r="D455" s="104"/>
      <c r="E455" s="115"/>
      <c r="F455" s="101">
        <v>452</v>
      </c>
      <c r="G455" s="104"/>
      <c r="H455" s="104"/>
      <c r="I455" s="104"/>
      <c r="J455" s="105"/>
      <c r="K455" s="91">
        <f t="shared" si="0"/>
        <v>0</v>
      </c>
      <c r="L455" s="92"/>
      <c r="M455" s="93"/>
      <c r="N455" s="102"/>
      <c r="O455" s="102"/>
      <c r="P455" s="102"/>
      <c r="Q455" s="95"/>
      <c r="R455" s="140"/>
      <c r="S455" s="140"/>
      <c r="T455" s="140"/>
      <c r="U455" s="140"/>
      <c r="V455" s="140"/>
      <c r="W455" s="140"/>
      <c r="X455" s="140"/>
      <c r="Y455" s="140"/>
      <c r="Z455" s="140"/>
    </row>
    <row r="456" spans="1:26" s="94" customFormat="1" ht="20.25" customHeight="1">
      <c r="A456" s="104"/>
      <c r="B456" s="104"/>
      <c r="C456" s="104"/>
      <c r="D456" s="104"/>
      <c r="E456" s="115"/>
      <c r="F456" s="101">
        <v>453</v>
      </c>
      <c r="G456" s="104"/>
      <c r="H456" s="104"/>
      <c r="I456" s="104"/>
      <c r="J456" s="105"/>
      <c r="K456" s="91">
        <f t="shared" si="0"/>
        <v>0</v>
      </c>
      <c r="L456" s="92"/>
      <c r="M456" s="93"/>
      <c r="N456" s="102"/>
      <c r="O456" s="102"/>
      <c r="P456" s="102"/>
      <c r="Q456" s="95"/>
      <c r="R456" s="140"/>
      <c r="S456" s="140"/>
      <c r="T456" s="140"/>
      <c r="U456" s="140"/>
      <c r="V456" s="140"/>
      <c r="W456" s="140"/>
      <c r="X456" s="140"/>
      <c r="Y456" s="140"/>
      <c r="Z456" s="140"/>
    </row>
    <row r="457" spans="1:26" s="94" customFormat="1" ht="20.25" customHeight="1">
      <c r="A457" s="104"/>
      <c r="B457" s="104"/>
      <c r="C457" s="104"/>
      <c r="D457" s="104"/>
      <c r="E457" s="115"/>
      <c r="F457" s="101">
        <v>454</v>
      </c>
      <c r="G457" s="104"/>
      <c r="H457" s="104"/>
      <c r="I457" s="104"/>
      <c r="J457" s="105"/>
      <c r="K457" s="91">
        <f t="shared" si="0"/>
        <v>0</v>
      </c>
      <c r="L457" s="92"/>
      <c r="M457" s="93"/>
      <c r="N457" s="102"/>
      <c r="O457" s="102"/>
      <c r="P457" s="102"/>
      <c r="Q457" s="95"/>
      <c r="R457" s="140"/>
      <c r="S457" s="140"/>
      <c r="T457" s="140"/>
      <c r="U457" s="140"/>
      <c r="V457" s="140"/>
      <c r="W457" s="140"/>
      <c r="X457" s="140"/>
      <c r="Y457" s="140"/>
      <c r="Z457" s="140"/>
    </row>
    <row r="458" spans="1:26" s="94" customFormat="1" ht="20.25" customHeight="1">
      <c r="A458" s="104"/>
      <c r="B458" s="104"/>
      <c r="C458" s="104"/>
      <c r="D458" s="104"/>
      <c r="E458" s="115"/>
      <c r="F458" s="101">
        <v>455</v>
      </c>
      <c r="G458" s="104"/>
      <c r="H458" s="104"/>
      <c r="I458" s="104"/>
      <c r="J458" s="105"/>
      <c r="K458" s="91">
        <f t="shared" si="0"/>
        <v>0</v>
      </c>
      <c r="L458" s="92"/>
      <c r="M458" s="93"/>
      <c r="N458" s="102"/>
      <c r="O458" s="102"/>
      <c r="P458" s="102"/>
      <c r="Q458" s="95"/>
      <c r="R458" s="140"/>
      <c r="S458" s="140"/>
      <c r="T458" s="140"/>
      <c r="U458" s="140"/>
      <c r="V458" s="140"/>
      <c r="W458" s="140"/>
      <c r="X458" s="140"/>
      <c r="Y458" s="140"/>
      <c r="Z458" s="140"/>
    </row>
    <row r="459" spans="1:26" s="94" customFormat="1" ht="20.25" customHeight="1">
      <c r="A459" s="104"/>
      <c r="B459" s="104"/>
      <c r="C459" s="104"/>
      <c r="D459" s="104"/>
      <c r="E459" s="115"/>
      <c r="F459" s="101">
        <v>456</v>
      </c>
      <c r="G459" s="104"/>
      <c r="H459" s="104"/>
      <c r="I459" s="104"/>
      <c r="J459" s="105"/>
      <c r="K459" s="91">
        <f t="shared" si="0"/>
        <v>0</v>
      </c>
      <c r="L459" s="92"/>
      <c r="M459" s="93"/>
      <c r="N459" s="102"/>
      <c r="O459" s="102"/>
      <c r="P459" s="102"/>
      <c r="Q459" s="95"/>
      <c r="R459" s="140"/>
      <c r="S459" s="140"/>
      <c r="T459" s="140"/>
      <c r="U459" s="140"/>
      <c r="V459" s="140"/>
      <c r="W459" s="140"/>
      <c r="X459" s="140"/>
      <c r="Y459" s="140"/>
      <c r="Z459" s="140"/>
    </row>
    <row r="460" spans="1:26" s="94" customFormat="1" ht="20.25" customHeight="1">
      <c r="A460" s="104"/>
      <c r="B460" s="104"/>
      <c r="C460" s="104"/>
      <c r="D460" s="104"/>
      <c r="E460" s="115"/>
      <c r="F460" s="101">
        <v>457</v>
      </c>
      <c r="G460" s="104"/>
      <c r="H460" s="104"/>
      <c r="I460" s="104"/>
      <c r="J460" s="105"/>
      <c r="K460" s="91">
        <f t="shared" ref="K460:K491" si="1">IF(OR(I460=5,I460=10, I460=15, I460="BP",I460="SCR"),"NT",J460)</f>
        <v>0</v>
      </c>
      <c r="L460" s="92"/>
      <c r="M460" s="93"/>
      <c r="N460" s="102"/>
      <c r="O460" s="102"/>
      <c r="P460" s="102"/>
      <c r="Q460" s="95"/>
      <c r="R460" s="140"/>
      <c r="S460" s="140"/>
      <c r="T460" s="140"/>
      <c r="U460" s="140"/>
      <c r="V460" s="140"/>
      <c r="W460" s="140"/>
      <c r="X460" s="140"/>
      <c r="Y460" s="140"/>
      <c r="Z460" s="140"/>
    </row>
    <row r="461" spans="1:26" s="94" customFormat="1" ht="20.25" customHeight="1">
      <c r="A461" s="104"/>
      <c r="B461" s="104"/>
      <c r="C461" s="104"/>
      <c r="D461" s="104"/>
      <c r="E461" s="115"/>
      <c r="F461" s="101">
        <v>458</v>
      </c>
      <c r="G461" s="104"/>
      <c r="H461" s="104"/>
      <c r="I461" s="104"/>
      <c r="J461" s="105"/>
      <c r="K461" s="91">
        <f t="shared" si="1"/>
        <v>0</v>
      </c>
      <c r="L461" s="92"/>
      <c r="M461" s="93"/>
      <c r="N461" s="102"/>
      <c r="O461" s="102"/>
      <c r="P461" s="102"/>
      <c r="Q461" s="95"/>
      <c r="R461" s="140"/>
      <c r="S461" s="140"/>
      <c r="T461" s="140"/>
      <c r="U461" s="140"/>
      <c r="V461" s="140"/>
      <c r="W461" s="140"/>
      <c r="X461" s="140"/>
      <c r="Y461" s="140"/>
      <c r="Z461" s="140"/>
    </row>
    <row r="462" spans="1:26" s="94" customFormat="1" ht="20.25" customHeight="1">
      <c r="A462" s="104"/>
      <c r="B462" s="104"/>
      <c r="C462" s="104"/>
      <c r="D462" s="104"/>
      <c r="E462" s="115"/>
      <c r="F462" s="101">
        <v>459</v>
      </c>
      <c r="G462" s="104"/>
      <c r="H462" s="104"/>
      <c r="I462" s="104"/>
      <c r="J462" s="105"/>
      <c r="K462" s="91">
        <f t="shared" si="1"/>
        <v>0</v>
      </c>
      <c r="L462" s="92"/>
      <c r="M462" s="93"/>
      <c r="N462" s="102"/>
      <c r="O462" s="102"/>
      <c r="P462" s="102"/>
      <c r="Q462" s="95"/>
      <c r="R462" s="140"/>
      <c r="S462" s="140"/>
      <c r="T462" s="140"/>
      <c r="U462" s="140"/>
      <c r="V462" s="140"/>
      <c r="W462" s="140"/>
      <c r="X462" s="140"/>
      <c r="Y462" s="140"/>
      <c r="Z462" s="140"/>
    </row>
    <row r="463" spans="1:26" s="94" customFormat="1" ht="20.25" customHeight="1">
      <c r="A463" s="104"/>
      <c r="B463" s="104"/>
      <c r="C463" s="104"/>
      <c r="D463" s="104"/>
      <c r="E463" s="115"/>
      <c r="F463" s="101">
        <v>460</v>
      </c>
      <c r="G463" s="104"/>
      <c r="H463" s="104"/>
      <c r="I463" s="104"/>
      <c r="J463" s="105"/>
      <c r="K463" s="91">
        <f t="shared" si="1"/>
        <v>0</v>
      </c>
      <c r="L463" s="92"/>
      <c r="M463" s="93"/>
      <c r="N463" s="102"/>
      <c r="O463" s="102"/>
      <c r="P463" s="102"/>
      <c r="Q463" s="95"/>
      <c r="R463" s="140"/>
      <c r="S463" s="140"/>
      <c r="T463" s="140"/>
      <c r="U463" s="140"/>
      <c r="V463" s="140"/>
      <c r="W463" s="140"/>
      <c r="X463" s="140"/>
      <c r="Y463" s="140"/>
      <c r="Z463" s="140"/>
    </row>
    <row r="464" spans="1:26" s="94" customFormat="1" ht="20.25" customHeight="1">
      <c r="A464" s="104"/>
      <c r="B464" s="104"/>
      <c r="C464" s="104"/>
      <c r="D464" s="104"/>
      <c r="E464" s="115"/>
      <c r="F464" s="101">
        <v>461</v>
      </c>
      <c r="G464" s="104"/>
      <c r="H464" s="104"/>
      <c r="I464" s="104"/>
      <c r="J464" s="105"/>
      <c r="K464" s="91">
        <f t="shared" si="1"/>
        <v>0</v>
      </c>
      <c r="L464" s="92"/>
      <c r="M464" s="93"/>
      <c r="N464" s="102"/>
      <c r="O464" s="102"/>
      <c r="P464" s="102"/>
      <c r="Q464" s="95"/>
      <c r="R464" s="140"/>
      <c r="S464" s="140"/>
      <c r="T464" s="140"/>
      <c r="U464" s="140"/>
      <c r="V464" s="140"/>
      <c r="W464" s="140"/>
      <c r="X464" s="140"/>
      <c r="Y464" s="140"/>
      <c r="Z464" s="140"/>
    </row>
    <row r="465" spans="1:26" s="94" customFormat="1" ht="20.25" customHeight="1">
      <c r="A465" s="104"/>
      <c r="B465" s="104"/>
      <c r="C465" s="104"/>
      <c r="D465" s="104"/>
      <c r="E465" s="115"/>
      <c r="F465" s="101">
        <v>462</v>
      </c>
      <c r="G465" s="104"/>
      <c r="H465" s="104"/>
      <c r="I465" s="104"/>
      <c r="J465" s="105"/>
      <c r="K465" s="91">
        <f t="shared" si="1"/>
        <v>0</v>
      </c>
      <c r="L465" s="92"/>
      <c r="M465" s="93"/>
      <c r="N465" s="102"/>
      <c r="O465" s="102"/>
      <c r="P465" s="102"/>
      <c r="Q465" s="95"/>
      <c r="R465" s="140"/>
      <c r="S465" s="140"/>
      <c r="T465" s="140"/>
      <c r="U465" s="140"/>
      <c r="V465" s="140"/>
      <c r="W465" s="140"/>
      <c r="X465" s="140"/>
      <c r="Y465" s="140"/>
      <c r="Z465" s="140"/>
    </row>
    <row r="466" spans="1:26" s="94" customFormat="1" ht="20.25" customHeight="1">
      <c r="A466" s="104"/>
      <c r="B466" s="104"/>
      <c r="C466" s="104"/>
      <c r="D466" s="104"/>
      <c r="E466" s="115"/>
      <c r="F466" s="101">
        <v>463</v>
      </c>
      <c r="G466" s="104"/>
      <c r="H466" s="104"/>
      <c r="I466" s="104"/>
      <c r="J466" s="105"/>
      <c r="K466" s="91">
        <f t="shared" si="1"/>
        <v>0</v>
      </c>
      <c r="L466" s="92"/>
      <c r="M466" s="93"/>
      <c r="N466" s="102"/>
      <c r="O466" s="102"/>
      <c r="P466" s="102"/>
      <c r="Q466" s="95"/>
      <c r="R466" s="140"/>
      <c r="S466" s="140"/>
      <c r="T466" s="140"/>
      <c r="U466" s="140"/>
      <c r="V466" s="140"/>
      <c r="W466" s="140"/>
      <c r="X466" s="140"/>
      <c r="Y466" s="140"/>
      <c r="Z466" s="140"/>
    </row>
    <row r="467" spans="1:26" s="94" customFormat="1" ht="20.25" customHeight="1">
      <c r="A467" s="104"/>
      <c r="B467" s="104"/>
      <c r="C467" s="104"/>
      <c r="D467" s="104"/>
      <c r="E467" s="115"/>
      <c r="F467" s="101">
        <v>464</v>
      </c>
      <c r="G467" s="104"/>
      <c r="H467" s="104"/>
      <c r="I467" s="104"/>
      <c r="J467" s="105"/>
      <c r="K467" s="91">
        <f t="shared" si="1"/>
        <v>0</v>
      </c>
      <c r="L467" s="92"/>
      <c r="M467" s="93"/>
      <c r="N467" s="102"/>
      <c r="O467" s="102"/>
      <c r="P467" s="102"/>
      <c r="Q467" s="95"/>
      <c r="R467" s="140"/>
      <c r="S467" s="140"/>
      <c r="T467" s="140"/>
      <c r="U467" s="140"/>
      <c r="V467" s="140"/>
      <c r="W467" s="140"/>
      <c r="X467" s="140"/>
      <c r="Y467" s="140"/>
      <c r="Z467" s="140"/>
    </row>
    <row r="468" spans="1:26" s="94" customFormat="1" ht="20.25" customHeight="1">
      <c r="A468" s="104"/>
      <c r="B468" s="104"/>
      <c r="C468" s="104"/>
      <c r="D468" s="104"/>
      <c r="E468" s="115"/>
      <c r="F468" s="101">
        <v>465</v>
      </c>
      <c r="G468" s="104"/>
      <c r="H468" s="104"/>
      <c r="I468" s="104"/>
      <c r="J468" s="105"/>
      <c r="K468" s="91">
        <f t="shared" si="1"/>
        <v>0</v>
      </c>
      <c r="L468" s="92"/>
      <c r="M468" s="93"/>
      <c r="N468" s="102"/>
      <c r="O468" s="102"/>
      <c r="P468" s="102"/>
      <c r="Q468" s="95"/>
      <c r="R468" s="140"/>
      <c r="S468" s="140"/>
      <c r="T468" s="140"/>
      <c r="U468" s="140"/>
      <c r="V468" s="140"/>
      <c r="W468" s="140"/>
      <c r="X468" s="140"/>
      <c r="Y468" s="140"/>
      <c r="Z468" s="140"/>
    </row>
    <row r="469" spans="1:26" s="94" customFormat="1" ht="20.25" customHeight="1">
      <c r="A469" s="104"/>
      <c r="B469" s="104"/>
      <c r="C469" s="104"/>
      <c r="D469" s="104"/>
      <c r="E469" s="115"/>
      <c r="F469" s="101">
        <v>466</v>
      </c>
      <c r="G469" s="104"/>
      <c r="H469" s="104"/>
      <c r="I469" s="104"/>
      <c r="J469" s="105"/>
      <c r="K469" s="91">
        <f t="shared" si="1"/>
        <v>0</v>
      </c>
      <c r="L469" s="92"/>
      <c r="M469" s="93"/>
      <c r="N469" s="102"/>
      <c r="O469" s="102"/>
      <c r="P469" s="102"/>
      <c r="Q469" s="95"/>
      <c r="R469" s="140"/>
      <c r="S469" s="140"/>
      <c r="T469" s="140"/>
      <c r="U469" s="140"/>
      <c r="V469" s="140"/>
      <c r="W469" s="140"/>
      <c r="X469" s="140"/>
      <c r="Y469" s="140"/>
      <c r="Z469" s="140"/>
    </row>
    <row r="470" spans="1:26" s="94" customFormat="1" ht="20.25" customHeight="1">
      <c r="A470" s="104"/>
      <c r="B470" s="104"/>
      <c r="C470" s="104"/>
      <c r="D470" s="104"/>
      <c r="E470" s="115"/>
      <c r="F470" s="101">
        <v>467</v>
      </c>
      <c r="G470" s="104"/>
      <c r="H470" s="104"/>
      <c r="I470" s="104"/>
      <c r="J470" s="105"/>
      <c r="K470" s="91">
        <f t="shared" si="1"/>
        <v>0</v>
      </c>
      <c r="L470" s="92"/>
      <c r="M470" s="93"/>
      <c r="N470" s="102"/>
      <c r="O470" s="102"/>
      <c r="P470" s="102"/>
      <c r="Q470" s="95"/>
      <c r="R470" s="140"/>
      <c r="S470" s="140"/>
      <c r="T470" s="140"/>
      <c r="U470" s="140"/>
      <c r="V470" s="140"/>
      <c r="W470" s="140"/>
      <c r="X470" s="140"/>
      <c r="Y470" s="140"/>
      <c r="Z470" s="140"/>
    </row>
    <row r="471" spans="1:26" s="94" customFormat="1" ht="20.25" customHeight="1">
      <c r="A471" s="104"/>
      <c r="B471" s="104"/>
      <c r="C471" s="104"/>
      <c r="D471" s="104"/>
      <c r="E471" s="115"/>
      <c r="F471" s="101">
        <v>468</v>
      </c>
      <c r="G471" s="104"/>
      <c r="H471" s="104"/>
      <c r="I471" s="104"/>
      <c r="J471" s="105"/>
      <c r="K471" s="91">
        <f t="shared" si="1"/>
        <v>0</v>
      </c>
      <c r="L471" s="92"/>
      <c r="M471" s="93"/>
      <c r="N471" s="102"/>
      <c r="O471" s="102"/>
      <c r="P471" s="102"/>
      <c r="Q471" s="95"/>
      <c r="R471" s="140"/>
      <c r="S471" s="140"/>
      <c r="T471" s="140"/>
      <c r="U471" s="140"/>
      <c r="V471" s="140"/>
      <c r="W471" s="140"/>
      <c r="X471" s="140"/>
      <c r="Y471" s="140"/>
      <c r="Z471" s="140"/>
    </row>
    <row r="472" spans="1:26" s="94" customFormat="1" ht="20.25" customHeight="1">
      <c r="A472" s="104"/>
      <c r="B472" s="104"/>
      <c r="C472" s="104"/>
      <c r="D472" s="104"/>
      <c r="E472" s="115"/>
      <c r="F472" s="101">
        <v>469</v>
      </c>
      <c r="G472" s="104"/>
      <c r="H472" s="104"/>
      <c r="I472" s="104"/>
      <c r="J472" s="105"/>
      <c r="K472" s="91">
        <f t="shared" si="1"/>
        <v>0</v>
      </c>
      <c r="L472" s="92"/>
      <c r="M472" s="93"/>
      <c r="N472" s="102"/>
      <c r="O472" s="102"/>
      <c r="P472" s="102"/>
      <c r="Q472" s="95"/>
      <c r="R472" s="140"/>
      <c r="S472" s="140"/>
      <c r="T472" s="140"/>
      <c r="U472" s="140"/>
      <c r="V472" s="140"/>
      <c r="W472" s="140"/>
      <c r="X472" s="140"/>
      <c r="Y472" s="140"/>
      <c r="Z472" s="140"/>
    </row>
    <row r="473" spans="1:26" s="94" customFormat="1" ht="20.25" customHeight="1">
      <c r="A473" s="104"/>
      <c r="B473" s="104"/>
      <c r="C473" s="104"/>
      <c r="D473" s="104"/>
      <c r="E473" s="115"/>
      <c r="F473" s="101">
        <v>470</v>
      </c>
      <c r="G473" s="104"/>
      <c r="H473" s="104"/>
      <c r="I473" s="104"/>
      <c r="J473" s="105"/>
      <c r="K473" s="91">
        <f t="shared" si="1"/>
        <v>0</v>
      </c>
      <c r="L473" s="92"/>
      <c r="M473" s="93"/>
      <c r="N473" s="102"/>
      <c r="O473" s="102"/>
      <c r="P473" s="102"/>
      <c r="Q473" s="95"/>
      <c r="R473" s="140"/>
      <c r="S473" s="140"/>
      <c r="T473" s="140"/>
      <c r="U473" s="140"/>
      <c r="V473" s="140"/>
      <c r="W473" s="140"/>
      <c r="X473" s="140"/>
      <c r="Y473" s="140"/>
      <c r="Z473" s="140"/>
    </row>
    <row r="474" spans="1:26" s="94" customFormat="1" ht="20.25" customHeight="1">
      <c r="A474" s="104"/>
      <c r="B474" s="104"/>
      <c r="C474" s="104"/>
      <c r="D474" s="104"/>
      <c r="E474" s="115"/>
      <c r="F474" s="101">
        <v>471</v>
      </c>
      <c r="G474" s="104"/>
      <c r="H474" s="104"/>
      <c r="I474" s="104"/>
      <c r="J474" s="105"/>
      <c r="K474" s="91">
        <f t="shared" si="1"/>
        <v>0</v>
      </c>
      <c r="L474" s="92"/>
      <c r="M474" s="93"/>
      <c r="N474" s="102"/>
      <c r="O474" s="102"/>
      <c r="P474" s="102"/>
      <c r="Q474" s="95"/>
      <c r="R474" s="140"/>
      <c r="S474" s="140"/>
      <c r="T474" s="140"/>
      <c r="U474" s="140"/>
      <c r="V474" s="140"/>
      <c r="W474" s="140"/>
      <c r="X474" s="140"/>
      <c r="Y474" s="140"/>
      <c r="Z474" s="140"/>
    </row>
    <row r="475" spans="1:26" s="94" customFormat="1" ht="20.25" customHeight="1">
      <c r="A475" s="104"/>
      <c r="B475" s="104"/>
      <c r="C475" s="104"/>
      <c r="D475" s="104"/>
      <c r="E475" s="115"/>
      <c r="F475" s="101">
        <v>472</v>
      </c>
      <c r="G475" s="104"/>
      <c r="H475" s="104"/>
      <c r="I475" s="104"/>
      <c r="J475" s="105"/>
      <c r="K475" s="91">
        <f t="shared" si="1"/>
        <v>0</v>
      </c>
      <c r="L475" s="92"/>
      <c r="M475" s="93"/>
      <c r="N475" s="102"/>
      <c r="O475" s="102"/>
      <c r="P475" s="102"/>
      <c r="Q475" s="95"/>
      <c r="R475" s="140"/>
      <c r="S475" s="140"/>
      <c r="T475" s="140"/>
      <c r="U475" s="140"/>
      <c r="V475" s="140"/>
      <c r="W475" s="140"/>
      <c r="X475" s="140"/>
      <c r="Y475" s="140"/>
      <c r="Z475" s="140"/>
    </row>
    <row r="476" spans="1:26" s="94" customFormat="1" ht="20.25" customHeight="1">
      <c r="A476" s="104"/>
      <c r="B476" s="104"/>
      <c r="C476" s="104"/>
      <c r="D476" s="104"/>
      <c r="E476" s="115"/>
      <c r="F476" s="101">
        <v>473</v>
      </c>
      <c r="G476" s="104"/>
      <c r="H476" s="104"/>
      <c r="I476" s="104"/>
      <c r="J476" s="105"/>
      <c r="K476" s="91">
        <f t="shared" si="1"/>
        <v>0</v>
      </c>
      <c r="L476" s="92"/>
      <c r="M476" s="93"/>
      <c r="N476" s="102"/>
      <c r="O476" s="102"/>
      <c r="P476" s="102"/>
      <c r="Q476" s="95"/>
      <c r="R476" s="140"/>
      <c r="S476" s="140"/>
      <c r="T476" s="140"/>
      <c r="U476" s="140"/>
      <c r="V476" s="140"/>
      <c r="W476" s="140"/>
      <c r="X476" s="140"/>
      <c r="Y476" s="140"/>
      <c r="Z476" s="140"/>
    </row>
    <row r="477" spans="1:26" s="94" customFormat="1" ht="20.25" customHeight="1">
      <c r="A477" s="104"/>
      <c r="B477" s="104"/>
      <c r="C477" s="104"/>
      <c r="D477" s="104"/>
      <c r="E477" s="115"/>
      <c r="F477" s="101">
        <v>474</v>
      </c>
      <c r="G477" s="104"/>
      <c r="H477" s="104"/>
      <c r="I477" s="104"/>
      <c r="J477" s="105"/>
      <c r="K477" s="91">
        <f t="shared" si="1"/>
        <v>0</v>
      </c>
      <c r="L477" s="92"/>
      <c r="M477" s="93"/>
      <c r="N477" s="102"/>
      <c r="O477" s="102"/>
      <c r="P477" s="102"/>
      <c r="Q477" s="95"/>
      <c r="R477" s="140"/>
      <c r="S477" s="140"/>
      <c r="T477" s="140"/>
      <c r="U477" s="140"/>
      <c r="V477" s="140"/>
      <c r="W477" s="140"/>
      <c r="X477" s="140"/>
      <c r="Y477" s="140"/>
      <c r="Z477" s="140"/>
    </row>
    <row r="478" spans="1:26" s="94" customFormat="1" ht="20.25" customHeight="1">
      <c r="A478" s="104"/>
      <c r="B478" s="104"/>
      <c r="C478" s="104"/>
      <c r="D478" s="104"/>
      <c r="E478" s="115"/>
      <c r="F478" s="101">
        <v>475</v>
      </c>
      <c r="G478" s="104"/>
      <c r="H478" s="104"/>
      <c r="I478" s="104"/>
      <c r="J478" s="105"/>
      <c r="K478" s="91">
        <f t="shared" si="1"/>
        <v>0</v>
      </c>
      <c r="L478" s="92"/>
      <c r="M478" s="93"/>
      <c r="N478" s="102"/>
      <c r="O478" s="102"/>
      <c r="P478" s="102"/>
      <c r="Q478" s="95"/>
      <c r="R478" s="140"/>
      <c r="S478" s="140"/>
      <c r="T478" s="140"/>
      <c r="U478" s="140"/>
      <c r="V478" s="140"/>
      <c r="W478" s="140"/>
      <c r="X478" s="140"/>
      <c r="Y478" s="140"/>
      <c r="Z478" s="140"/>
    </row>
    <row r="479" spans="1:26" s="94" customFormat="1" ht="20.25" customHeight="1">
      <c r="A479" s="104"/>
      <c r="B479" s="104"/>
      <c r="C479" s="104"/>
      <c r="D479" s="104"/>
      <c r="E479" s="115"/>
      <c r="F479" s="101">
        <v>476</v>
      </c>
      <c r="G479" s="104"/>
      <c r="H479" s="104"/>
      <c r="I479" s="104"/>
      <c r="J479" s="105"/>
      <c r="K479" s="91">
        <f t="shared" si="1"/>
        <v>0</v>
      </c>
      <c r="L479" s="92"/>
      <c r="M479" s="93"/>
      <c r="N479" s="102"/>
      <c r="O479" s="102"/>
      <c r="P479" s="102"/>
      <c r="Q479" s="95"/>
      <c r="R479" s="140"/>
      <c r="S479" s="140"/>
      <c r="T479" s="140"/>
      <c r="U479" s="140"/>
      <c r="V479" s="140"/>
      <c r="W479" s="140"/>
      <c r="X479" s="140"/>
      <c r="Y479" s="140"/>
      <c r="Z479" s="140"/>
    </row>
    <row r="480" spans="1:26" s="94" customFormat="1" ht="20.25" customHeight="1">
      <c r="A480" s="104"/>
      <c r="B480" s="104"/>
      <c r="C480" s="104"/>
      <c r="D480" s="104"/>
      <c r="E480" s="115"/>
      <c r="F480" s="101">
        <v>477</v>
      </c>
      <c r="G480" s="104"/>
      <c r="H480" s="104"/>
      <c r="I480" s="104"/>
      <c r="J480" s="105"/>
      <c r="K480" s="91">
        <f t="shared" si="1"/>
        <v>0</v>
      </c>
      <c r="L480" s="92"/>
      <c r="M480" s="93"/>
      <c r="N480" s="102"/>
      <c r="O480" s="102"/>
      <c r="P480" s="102"/>
      <c r="Q480" s="95"/>
      <c r="R480" s="140"/>
      <c r="S480" s="140"/>
      <c r="T480" s="140"/>
      <c r="U480" s="140"/>
      <c r="V480" s="140"/>
      <c r="W480" s="140"/>
      <c r="X480" s="140"/>
      <c r="Y480" s="140"/>
      <c r="Z480" s="140"/>
    </row>
    <row r="481" spans="1:26" s="94" customFormat="1" ht="20.25" customHeight="1">
      <c r="A481" s="104"/>
      <c r="B481" s="104"/>
      <c r="C481" s="104"/>
      <c r="D481" s="104"/>
      <c r="E481" s="115"/>
      <c r="F481" s="101">
        <v>478</v>
      </c>
      <c r="G481" s="104"/>
      <c r="H481" s="104"/>
      <c r="I481" s="104"/>
      <c r="J481" s="105"/>
      <c r="K481" s="91">
        <f t="shared" si="1"/>
        <v>0</v>
      </c>
      <c r="L481" s="92"/>
      <c r="M481" s="93"/>
      <c r="N481" s="102"/>
      <c r="O481" s="102"/>
      <c r="P481" s="102"/>
      <c r="Q481" s="95"/>
      <c r="R481" s="140"/>
      <c r="S481" s="140"/>
      <c r="T481" s="140"/>
      <c r="U481" s="140"/>
      <c r="V481" s="140"/>
      <c r="W481" s="140"/>
      <c r="X481" s="140"/>
      <c r="Y481" s="140"/>
      <c r="Z481" s="140"/>
    </row>
    <row r="482" spans="1:26" s="94" customFormat="1" ht="20.25" customHeight="1">
      <c r="A482" s="104"/>
      <c r="B482" s="104"/>
      <c r="C482" s="104"/>
      <c r="D482" s="104"/>
      <c r="E482" s="115"/>
      <c r="F482" s="101">
        <v>479</v>
      </c>
      <c r="G482" s="104"/>
      <c r="H482" s="104"/>
      <c r="I482" s="104"/>
      <c r="J482" s="105"/>
      <c r="K482" s="91">
        <f t="shared" si="1"/>
        <v>0</v>
      </c>
      <c r="L482" s="92"/>
      <c r="M482" s="93"/>
      <c r="N482" s="102"/>
      <c r="O482" s="102"/>
      <c r="P482" s="102"/>
      <c r="Q482" s="95"/>
      <c r="R482" s="140"/>
      <c r="S482" s="140"/>
      <c r="T482" s="140"/>
      <c r="U482" s="140"/>
      <c r="V482" s="140"/>
      <c r="W482" s="140"/>
      <c r="X482" s="140"/>
      <c r="Y482" s="140"/>
      <c r="Z482" s="140"/>
    </row>
    <row r="483" spans="1:26" s="94" customFormat="1" ht="20.25" customHeight="1">
      <c r="A483" s="104"/>
      <c r="B483" s="104"/>
      <c r="C483" s="104"/>
      <c r="D483" s="104"/>
      <c r="E483" s="115"/>
      <c r="F483" s="101">
        <v>480</v>
      </c>
      <c r="G483" s="104"/>
      <c r="H483" s="104"/>
      <c r="I483" s="104"/>
      <c r="J483" s="105"/>
      <c r="K483" s="91">
        <f t="shared" si="1"/>
        <v>0</v>
      </c>
      <c r="L483" s="92"/>
      <c r="M483" s="93"/>
      <c r="N483" s="102"/>
      <c r="O483" s="102"/>
      <c r="P483" s="102"/>
      <c r="Q483" s="95"/>
      <c r="R483" s="140"/>
      <c r="S483" s="140"/>
      <c r="T483" s="140"/>
      <c r="U483" s="140"/>
      <c r="V483" s="140"/>
      <c r="W483" s="140"/>
      <c r="X483" s="140"/>
      <c r="Y483" s="140"/>
      <c r="Z483" s="140"/>
    </row>
    <row r="484" spans="1:26" s="94" customFormat="1" ht="20.25" customHeight="1">
      <c r="A484" s="104"/>
      <c r="B484" s="104"/>
      <c r="C484" s="104"/>
      <c r="D484" s="104"/>
      <c r="E484" s="115"/>
      <c r="F484" s="101">
        <v>481</v>
      </c>
      <c r="G484" s="104"/>
      <c r="H484" s="104"/>
      <c r="I484" s="104"/>
      <c r="J484" s="105"/>
      <c r="K484" s="91">
        <f t="shared" si="1"/>
        <v>0</v>
      </c>
      <c r="L484" s="92"/>
      <c r="M484" s="93"/>
      <c r="N484" s="102"/>
      <c r="O484" s="102"/>
      <c r="P484" s="102"/>
      <c r="Q484" s="95"/>
      <c r="R484" s="140"/>
      <c r="S484" s="140"/>
      <c r="T484" s="140"/>
      <c r="U484" s="140"/>
      <c r="V484" s="140"/>
      <c r="W484" s="140"/>
      <c r="X484" s="140"/>
      <c r="Y484" s="140"/>
      <c r="Z484" s="140"/>
    </row>
    <row r="485" spans="1:26" s="94" customFormat="1" ht="20.25" customHeight="1">
      <c r="A485" s="104"/>
      <c r="B485" s="104"/>
      <c r="C485" s="104"/>
      <c r="D485" s="104"/>
      <c r="E485" s="115"/>
      <c r="F485" s="101">
        <v>482</v>
      </c>
      <c r="G485" s="104"/>
      <c r="H485" s="104"/>
      <c r="I485" s="104"/>
      <c r="J485" s="105"/>
      <c r="K485" s="91">
        <f t="shared" si="1"/>
        <v>0</v>
      </c>
      <c r="L485" s="92"/>
      <c r="M485" s="93"/>
      <c r="N485" s="102"/>
      <c r="O485" s="102"/>
      <c r="P485" s="102"/>
      <c r="Q485" s="95"/>
      <c r="R485" s="140"/>
      <c r="S485" s="140"/>
      <c r="T485" s="140"/>
      <c r="U485" s="140"/>
      <c r="V485" s="140"/>
      <c r="W485" s="140"/>
      <c r="X485" s="140"/>
      <c r="Y485" s="140"/>
      <c r="Z485" s="140"/>
    </row>
    <row r="486" spans="1:26" s="94" customFormat="1" ht="20.25" customHeight="1">
      <c r="A486" s="104"/>
      <c r="B486" s="104"/>
      <c r="C486" s="104"/>
      <c r="D486" s="104"/>
      <c r="E486" s="115"/>
      <c r="F486" s="101">
        <v>483</v>
      </c>
      <c r="G486" s="104"/>
      <c r="H486" s="104"/>
      <c r="I486" s="104"/>
      <c r="J486" s="105"/>
      <c r="K486" s="91">
        <f t="shared" si="1"/>
        <v>0</v>
      </c>
      <c r="L486" s="92"/>
      <c r="M486" s="93"/>
      <c r="N486" s="102"/>
      <c r="O486" s="102"/>
      <c r="P486" s="102"/>
      <c r="Q486" s="95"/>
      <c r="R486" s="140"/>
      <c r="S486" s="140"/>
      <c r="T486" s="140"/>
      <c r="U486" s="140"/>
      <c r="V486" s="140"/>
      <c r="W486" s="140"/>
      <c r="X486" s="140"/>
      <c r="Y486" s="140"/>
      <c r="Z486" s="140"/>
    </row>
    <row r="487" spans="1:26" s="94" customFormat="1" ht="20.25" customHeight="1">
      <c r="A487" s="104"/>
      <c r="B487" s="104"/>
      <c r="C487" s="104"/>
      <c r="D487" s="104"/>
      <c r="E487" s="115"/>
      <c r="F487" s="101">
        <v>484</v>
      </c>
      <c r="G487" s="104"/>
      <c r="H487" s="104"/>
      <c r="I487" s="104"/>
      <c r="J487" s="105"/>
      <c r="K487" s="91">
        <f t="shared" si="1"/>
        <v>0</v>
      </c>
      <c r="L487" s="92"/>
      <c r="M487" s="93"/>
      <c r="N487" s="102"/>
      <c r="O487" s="102"/>
      <c r="P487" s="102"/>
      <c r="Q487" s="95"/>
      <c r="R487" s="140"/>
      <c r="S487" s="140"/>
      <c r="T487" s="140"/>
      <c r="U487" s="140"/>
      <c r="V487" s="140"/>
      <c r="W487" s="140"/>
      <c r="X487" s="140"/>
      <c r="Y487" s="140"/>
      <c r="Z487" s="140"/>
    </row>
    <row r="488" spans="1:26" s="94" customFormat="1" ht="20.25" customHeight="1">
      <c r="A488" s="104"/>
      <c r="B488" s="104"/>
      <c r="C488" s="104"/>
      <c r="D488" s="104"/>
      <c r="E488" s="115"/>
      <c r="F488" s="101">
        <v>485</v>
      </c>
      <c r="G488" s="104"/>
      <c r="H488" s="104"/>
      <c r="I488" s="104"/>
      <c r="J488" s="105"/>
      <c r="K488" s="91">
        <f t="shared" si="1"/>
        <v>0</v>
      </c>
      <c r="L488" s="92"/>
      <c r="M488" s="93"/>
      <c r="N488" s="102"/>
      <c r="O488" s="102"/>
      <c r="P488" s="102"/>
      <c r="Q488" s="95"/>
      <c r="R488" s="140"/>
      <c r="S488" s="140"/>
      <c r="T488" s="140"/>
      <c r="U488" s="140"/>
      <c r="V488" s="140"/>
      <c r="W488" s="140"/>
      <c r="X488" s="140"/>
      <c r="Y488" s="140"/>
      <c r="Z488" s="140"/>
    </row>
    <row r="489" spans="1:26" s="94" customFormat="1" ht="20.25" customHeight="1">
      <c r="A489" s="104"/>
      <c r="B489" s="104"/>
      <c r="C489" s="104"/>
      <c r="D489" s="104"/>
      <c r="E489" s="115"/>
      <c r="F489" s="101">
        <v>486</v>
      </c>
      <c r="G489" s="104"/>
      <c r="H489" s="104"/>
      <c r="I489" s="104"/>
      <c r="J489" s="105"/>
      <c r="K489" s="91">
        <f t="shared" si="1"/>
        <v>0</v>
      </c>
      <c r="L489" s="92"/>
      <c r="M489" s="93"/>
      <c r="N489" s="102"/>
      <c r="O489" s="102"/>
      <c r="P489" s="102"/>
      <c r="Q489" s="95"/>
      <c r="R489" s="140"/>
      <c r="S489" s="140"/>
      <c r="T489" s="140"/>
      <c r="U489" s="140"/>
      <c r="V489" s="140"/>
      <c r="W489" s="140"/>
      <c r="X489" s="140"/>
      <c r="Y489" s="140"/>
      <c r="Z489" s="140"/>
    </row>
    <row r="490" spans="1:26" s="94" customFormat="1" ht="20.25" customHeight="1">
      <c r="A490" s="104"/>
      <c r="B490" s="104"/>
      <c r="C490" s="104"/>
      <c r="D490" s="104"/>
      <c r="E490" s="115"/>
      <c r="F490" s="101">
        <v>487</v>
      </c>
      <c r="G490" s="104"/>
      <c r="H490" s="104"/>
      <c r="I490" s="104"/>
      <c r="J490" s="105"/>
      <c r="K490" s="91">
        <f t="shared" si="1"/>
        <v>0</v>
      </c>
      <c r="L490" s="92"/>
      <c r="M490" s="93"/>
      <c r="N490" s="102"/>
      <c r="O490" s="102"/>
      <c r="P490" s="102"/>
      <c r="Q490" s="95"/>
      <c r="R490" s="140"/>
      <c r="S490" s="140"/>
      <c r="T490" s="140"/>
      <c r="U490" s="140"/>
      <c r="V490" s="140"/>
      <c r="W490" s="140"/>
      <c r="X490" s="140"/>
      <c r="Y490" s="140"/>
      <c r="Z490" s="140"/>
    </row>
    <row r="491" spans="1:26" s="94" customFormat="1" ht="20.25" customHeight="1">
      <c r="A491" s="104"/>
      <c r="B491" s="104"/>
      <c r="C491" s="104"/>
      <c r="D491" s="104"/>
      <c r="E491" s="115"/>
      <c r="F491" s="101">
        <v>488</v>
      </c>
      <c r="G491" s="104"/>
      <c r="H491" s="104"/>
      <c r="I491" s="104"/>
      <c r="J491" s="105"/>
      <c r="K491" s="91">
        <f t="shared" si="1"/>
        <v>0</v>
      </c>
      <c r="L491" s="92"/>
      <c r="M491" s="93"/>
      <c r="N491" s="102"/>
      <c r="O491" s="102"/>
      <c r="P491" s="102"/>
      <c r="Q491" s="95"/>
      <c r="R491" s="140"/>
      <c r="S491" s="140"/>
      <c r="T491" s="140"/>
      <c r="U491" s="140"/>
      <c r="V491" s="140"/>
      <c r="W491" s="140"/>
      <c r="X491" s="140"/>
      <c r="Y491" s="140"/>
      <c r="Z491" s="140"/>
    </row>
    <row r="492" spans="1:26" s="94" customFormat="1" ht="20.25" customHeight="1">
      <c r="A492" s="104"/>
      <c r="B492" s="104"/>
      <c r="C492" s="104"/>
      <c r="D492" s="104"/>
      <c r="E492" s="115"/>
      <c r="F492" s="101">
        <v>489</v>
      </c>
      <c r="G492" s="104"/>
      <c r="H492" s="104"/>
      <c r="I492" s="104"/>
      <c r="J492" s="105"/>
      <c r="K492" s="91">
        <f t="shared" ref="K492:K503" si="2">IF(OR(I492=5,I492=10, I492=15, I492="BP",I492="SCR"),"NT",J492)</f>
        <v>0</v>
      </c>
      <c r="L492" s="92"/>
      <c r="M492" s="93"/>
      <c r="N492" s="102"/>
      <c r="O492" s="102"/>
      <c r="P492" s="102"/>
      <c r="Q492" s="95"/>
      <c r="R492" s="140"/>
      <c r="S492" s="140"/>
      <c r="T492" s="140"/>
      <c r="U492" s="140"/>
      <c r="V492" s="140"/>
      <c r="W492" s="140"/>
      <c r="X492" s="140"/>
      <c r="Y492" s="140"/>
      <c r="Z492" s="140"/>
    </row>
    <row r="493" spans="1:26" s="94" customFormat="1" ht="20.25" customHeight="1">
      <c r="A493" s="104"/>
      <c r="B493" s="104"/>
      <c r="C493" s="104"/>
      <c r="D493" s="104"/>
      <c r="E493" s="115"/>
      <c r="F493" s="101">
        <v>490</v>
      </c>
      <c r="G493" s="104"/>
      <c r="H493" s="104"/>
      <c r="I493" s="104"/>
      <c r="J493" s="105"/>
      <c r="K493" s="91">
        <f t="shared" si="2"/>
        <v>0</v>
      </c>
      <c r="L493" s="92"/>
      <c r="M493" s="93"/>
      <c r="N493" s="102"/>
      <c r="O493" s="102"/>
      <c r="P493" s="102"/>
      <c r="Q493" s="95"/>
      <c r="R493" s="140"/>
      <c r="S493" s="140"/>
      <c r="T493" s="140"/>
      <c r="U493" s="140"/>
      <c r="V493" s="140"/>
      <c r="W493" s="140"/>
      <c r="X493" s="140"/>
      <c r="Y493" s="140"/>
      <c r="Z493" s="140"/>
    </row>
    <row r="494" spans="1:26" s="94" customFormat="1" ht="20.25" customHeight="1">
      <c r="A494" s="104"/>
      <c r="B494" s="104"/>
      <c r="C494" s="104"/>
      <c r="D494" s="104"/>
      <c r="E494" s="115"/>
      <c r="F494" s="101">
        <v>491</v>
      </c>
      <c r="G494" s="104"/>
      <c r="H494" s="104"/>
      <c r="I494" s="104"/>
      <c r="J494" s="105"/>
      <c r="K494" s="91">
        <f t="shared" si="2"/>
        <v>0</v>
      </c>
      <c r="L494" s="92"/>
      <c r="M494" s="93"/>
      <c r="N494" s="102"/>
      <c r="O494" s="102"/>
      <c r="P494" s="102"/>
      <c r="Q494" s="95"/>
      <c r="R494" s="140"/>
      <c r="S494" s="140"/>
      <c r="T494" s="140"/>
      <c r="U494" s="140"/>
      <c r="V494" s="140"/>
      <c r="W494" s="140"/>
      <c r="X494" s="140"/>
      <c r="Y494" s="140"/>
      <c r="Z494" s="140"/>
    </row>
    <row r="495" spans="1:26" s="94" customFormat="1" ht="20.25" customHeight="1">
      <c r="A495" s="104"/>
      <c r="B495" s="104"/>
      <c r="C495" s="104"/>
      <c r="D495" s="104"/>
      <c r="E495" s="115"/>
      <c r="F495" s="101">
        <v>492</v>
      </c>
      <c r="G495" s="104"/>
      <c r="H495" s="104"/>
      <c r="I495" s="104"/>
      <c r="J495" s="105"/>
      <c r="K495" s="91">
        <f t="shared" si="2"/>
        <v>0</v>
      </c>
      <c r="L495" s="92"/>
      <c r="M495" s="93"/>
      <c r="N495" s="102"/>
      <c r="O495" s="102"/>
      <c r="P495" s="102"/>
      <c r="Q495" s="95"/>
      <c r="R495" s="140"/>
      <c r="S495" s="140"/>
      <c r="T495" s="140"/>
      <c r="U495" s="140"/>
      <c r="V495" s="140"/>
      <c r="W495" s="140"/>
      <c r="X495" s="140"/>
      <c r="Y495" s="140"/>
      <c r="Z495" s="140"/>
    </row>
    <row r="496" spans="1:26" s="94" customFormat="1" ht="20.25" customHeight="1">
      <c r="A496" s="104"/>
      <c r="B496" s="104"/>
      <c r="C496" s="104"/>
      <c r="D496" s="104"/>
      <c r="E496" s="115"/>
      <c r="F496" s="101">
        <v>493</v>
      </c>
      <c r="G496" s="104"/>
      <c r="H496" s="104"/>
      <c r="I496" s="104"/>
      <c r="J496" s="105"/>
      <c r="K496" s="91">
        <f t="shared" si="2"/>
        <v>0</v>
      </c>
      <c r="L496" s="92"/>
      <c r="M496" s="93"/>
      <c r="N496" s="102"/>
      <c r="O496" s="102"/>
      <c r="P496" s="102"/>
      <c r="Q496" s="95"/>
      <c r="R496" s="140"/>
      <c r="S496" s="140"/>
      <c r="T496" s="140"/>
      <c r="U496" s="140"/>
      <c r="V496" s="140"/>
      <c r="W496" s="140"/>
      <c r="X496" s="140"/>
      <c r="Y496" s="140"/>
      <c r="Z496" s="140"/>
    </row>
    <row r="497" spans="1:26" s="94" customFormat="1" ht="20.25" customHeight="1">
      <c r="A497" s="104"/>
      <c r="B497" s="104"/>
      <c r="C497" s="104"/>
      <c r="D497" s="104"/>
      <c r="E497" s="115"/>
      <c r="F497" s="101">
        <v>494</v>
      </c>
      <c r="G497" s="104"/>
      <c r="H497" s="104"/>
      <c r="I497" s="104"/>
      <c r="J497" s="105"/>
      <c r="K497" s="91">
        <f t="shared" si="2"/>
        <v>0</v>
      </c>
      <c r="L497" s="92"/>
      <c r="M497" s="93"/>
      <c r="N497" s="102"/>
      <c r="O497" s="102"/>
      <c r="P497" s="102"/>
      <c r="Q497" s="95"/>
      <c r="R497" s="140"/>
      <c r="S497" s="140"/>
      <c r="T497" s="140"/>
      <c r="U497" s="140"/>
      <c r="V497" s="140"/>
      <c r="W497" s="140"/>
      <c r="X497" s="140"/>
      <c r="Y497" s="140"/>
      <c r="Z497" s="140"/>
    </row>
    <row r="498" spans="1:26" s="94" customFormat="1" ht="20.25" customHeight="1">
      <c r="A498" s="104"/>
      <c r="B498" s="104"/>
      <c r="C498" s="104"/>
      <c r="D498" s="104"/>
      <c r="E498" s="115"/>
      <c r="F498" s="101">
        <v>495</v>
      </c>
      <c r="G498" s="104"/>
      <c r="H498" s="104"/>
      <c r="I498" s="104"/>
      <c r="J498" s="105"/>
      <c r="K498" s="91">
        <f t="shared" si="2"/>
        <v>0</v>
      </c>
      <c r="L498" s="92"/>
      <c r="M498" s="93"/>
      <c r="N498" s="102"/>
      <c r="O498" s="102"/>
      <c r="P498" s="102"/>
      <c r="Q498" s="95"/>
      <c r="R498" s="140"/>
      <c r="S498" s="140"/>
      <c r="T498" s="140"/>
      <c r="U498" s="140"/>
      <c r="V498" s="140"/>
      <c r="W498" s="140"/>
      <c r="X498" s="140"/>
      <c r="Y498" s="140"/>
      <c r="Z498" s="140"/>
    </row>
    <row r="499" spans="1:26" s="94" customFormat="1" ht="20.25" customHeight="1">
      <c r="A499" s="104"/>
      <c r="B499" s="104"/>
      <c r="C499" s="104"/>
      <c r="D499" s="104"/>
      <c r="E499" s="115"/>
      <c r="F499" s="101">
        <v>496</v>
      </c>
      <c r="G499" s="104"/>
      <c r="H499" s="104"/>
      <c r="I499" s="104"/>
      <c r="J499" s="105"/>
      <c r="K499" s="91">
        <f t="shared" si="2"/>
        <v>0</v>
      </c>
      <c r="L499" s="92"/>
      <c r="M499" s="93"/>
      <c r="N499" s="102"/>
      <c r="O499" s="102"/>
      <c r="P499" s="102"/>
      <c r="Q499" s="95"/>
      <c r="R499" s="140"/>
      <c r="S499" s="140"/>
      <c r="T499" s="140"/>
      <c r="U499" s="140"/>
      <c r="V499" s="140"/>
      <c r="W499" s="140"/>
      <c r="X499" s="140"/>
      <c r="Y499" s="140"/>
      <c r="Z499" s="140"/>
    </row>
    <row r="500" spans="1:26" s="94" customFormat="1" ht="20.25" customHeight="1">
      <c r="A500" s="104"/>
      <c r="B500" s="104"/>
      <c r="C500" s="104"/>
      <c r="D500" s="104"/>
      <c r="E500" s="115"/>
      <c r="F500" s="101">
        <v>497</v>
      </c>
      <c r="G500" s="104"/>
      <c r="H500" s="104"/>
      <c r="I500" s="104"/>
      <c r="J500" s="105"/>
      <c r="K500" s="91">
        <f t="shared" si="2"/>
        <v>0</v>
      </c>
      <c r="L500" s="92"/>
      <c r="M500" s="93"/>
      <c r="N500" s="102"/>
      <c r="O500" s="102"/>
      <c r="P500" s="102"/>
      <c r="Q500" s="95"/>
      <c r="R500" s="140"/>
      <c r="S500" s="140"/>
      <c r="T500" s="140"/>
      <c r="U500" s="140"/>
      <c r="V500" s="140"/>
      <c r="W500" s="140"/>
      <c r="X500" s="140"/>
      <c r="Y500" s="140"/>
      <c r="Z500" s="140"/>
    </row>
    <row r="501" spans="1:26" s="94" customFormat="1" ht="20.25" customHeight="1">
      <c r="A501" s="104"/>
      <c r="B501" s="104"/>
      <c r="C501" s="104"/>
      <c r="D501" s="104"/>
      <c r="E501" s="115"/>
      <c r="F501" s="101">
        <v>498</v>
      </c>
      <c r="G501" s="104"/>
      <c r="H501" s="104"/>
      <c r="I501" s="104"/>
      <c r="J501" s="105"/>
      <c r="K501" s="91">
        <f t="shared" si="2"/>
        <v>0</v>
      </c>
      <c r="L501" s="92"/>
      <c r="M501" s="93"/>
      <c r="N501" s="102"/>
      <c r="O501" s="102"/>
      <c r="P501" s="102"/>
      <c r="Q501" s="95"/>
      <c r="R501" s="140"/>
      <c r="S501" s="140"/>
      <c r="T501" s="140"/>
      <c r="U501" s="140"/>
      <c r="V501" s="140"/>
      <c r="W501" s="140"/>
      <c r="X501" s="140"/>
      <c r="Y501" s="140"/>
      <c r="Z501" s="140"/>
    </row>
    <row r="502" spans="1:26" s="94" customFormat="1" ht="20.25" customHeight="1">
      <c r="A502" s="104"/>
      <c r="B502" s="104"/>
      <c r="C502" s="104"/>
      <c r="D502" s="104"/>
      <c r="E502" s="115"/>
      <c r="F502" s="101">
        <v>499</v>
      </c>
      <c r="G502" s="104"/>
      <c r="H502" s="104"/>
      <c r="I502" s="104"/>
      <c r="J502" s="105"/>
      <c r="K502" s="91">
        <f t="shared" si="2"/>
        <v>0</v>
      </c>
      <c r="L502" s="92"/>
      <c r="M502" s="93"/>
      <c r="N502" s="102"/>
      <c r="O502" s="102"/>
      <c r="P502" s="102"/>
      <c r="Q502" s="95"/>
      <c r="R502" s="140"/>
      <c r="S502" s="140"/>
      <c r="T502" s="140"/>
      <c r="U502" s="140"/>
      <c r="V502" s="140"/>
      <c r="W502" s="140"/>
      <c r="X502" s="140"/>
      <c r="Y502" s="140"/>
      <c r="Z502" s="140"/>
    </row>
    <row r="503" spans="1:26" s="94" customFormat="1" ht="20.25" customHeight="1">
      <c r="A503" s="104"/>
      <c r="B503" s="104"/>
      <c r="C503" s="104"/>
      <c r="D503" s="104"/>
      <c r="E503" s="115"/>
      <c r="F503" s="101">
        <v>500</v>
      </c>
      <c r="G503" s="104"/>
      <c r="H503" s="104"/>
      <c r="I503" s="104"/>
      <c r="J503" s="105"/>
      <c r="K503" s="91">
        <f t="shared" si="2"/>
        <v>0</v>
      </c>
      <c r="L503" s="92"/>
      <c r="M503" s="93"/>
      <c r="N503" s="102"/>
      <c r="O503" s="102"/>
      <c r="P503" s="102"/>
      <c r="Q503" s="95"/>
      <c r="R503" s="140"/>
      <c r="S503" s="140"/>
      <c r="T503" s="140"/>
      <c r="U503" s="140"/>
      <c r="V503" s="140"/>
      <c r="W503" s="140"/>
      <c r="X503" s="140"/>
      <c r="Y503" s="140"/>
      <c r="Z503" s="140"/>
    </row>
    <row r="504" spans="1:26" ht="20.25" customHeight="1">
      <c r="I504" s="96"/>
      <c r="K504" s="96"/>
      <c r="M504" s="96"/>
    </row>
    <row r="505" spans="1:26">
      <c r="I505" s="96"/>
      <c r="K505" s="96"/>
      <c r="M505" s="96"/>
    </row>
    <row r="506" spans="1:26">
      <c r="I506" s="96"/>
      <c r="K506" s="96"/>
      <c r="M506" s="96"/>
    </row>
    <row r="507" spans="1:26">
      <c r="I507" s="96"/>
      <c r="K507" s="96"/>
      <c r="M507" s="96"/>
    </row>
    <row r="508" spans="1:26">
      <c r="I508" s="96"/>
      <c r="K508" s="96"/>
      <c r="M508" s="96"/>
    </row>
    <row r="509" spans="1:26">
      <c r="I509" s="96"/>
      <c r="K509" s="96"/>
      <c r="M509" s="96"/>
    </row>
    <row r="510" spans="1:26">
      <c r="I510" s="96"/>
      <c r="K510" s="96"/>
      <c r="M510" s="96"/>
    </row>
    <row r="511" spans="1:26">
      <c r="I511" s="96"/>
      <c r="K511" s="96"/>
      <c r="M511" s="96"/>
    </row>
    <row r="512" spans="1:26">
      <c r="I512" s="96"/>
      <c r="K512" s="96"/>
      <c r="M512" s="96"/>
    </row>
    <row r="513" spans="9:13">
      <c r="I513" s="96"/>
      <c r="K513" s="96"/>
      <c r="M513" s="96"/>
    </row>
    <row r="514" spans="9:13">
      <c r="I514" s="96"/>
      <c r="K514" s="96"/>
      <c r="M514" s="96"/>
    </row>
    <row r="515" spans="9:13">
      <c r="I515" s="96"/>
      <c r="K515" s="96"/>
      <c r="M515" s="96"/>
    </row>
    <row r="516" spans="9:13">
      <c r="I516" s="96"/>
      <c r="K516" s="96"/>
      <c r="M516" s="96"/>
    </row>
    <row r="517" spans="9:13">
      <c r="I517" s="96"/>
      <c r="K517" s="96"/>
      <c r="M517" s="96"/>
    </row>
    <row r="518" spans="9:13">
      <c r="I518" s="96"/>
      <c r="K518" s="96"/>
      <c r="M518" s="96"/>
    </row>
    <row r="519" spans="9:13">
      <c r="I519" s="96"/>
      <c r="K519" s="96"/>
      <c r="M519" s="96"/>
    </row>
    <row r="520" spans="9:13">
      <c r="I520" s="96"/>
      <c r="K520" s="96"/>
      <c r="M520" s="96"/>
    </row>
    <row r="521" spans="9:13">
      <c r="I521" s="96"/>
      <c r="K521" s="96"/>
      <c r="M521" s="96"/>
    </row>
    <row r="522" spans="9:13">
      <c r="I522" s="96"/>
      <c r="K522" s="96"/>
      <c r="M522" s="96"/>
    </row>
    <row r="523" spans="9:13">
      <c r="I523" s="96"/>
      <c r="K523" s="96"/>
      <c r="M523" s="96"/>
    </row>
    <row r="524" spans="9:13">
      <c r="I524" s="96"/>
      <c r="K524" s="96"/>
      <c r="M524" s="96"/>
    </row>
    <row r="525" spans="9:13">
      <c r="I525" s="96"/>
      <c r="K525" s="96"/>
      <c r="M525" s="96"/>
    </row>
    <row r="526" spans="9:13">
      <c r="I526" s="96"/>
      <c r="K526" s="96"/>
      <c r="M526" s="96"/>
    </row>
    <row r="527" spans="9:13">
      <c r="I527" s="96"/>
      <c r="K527" s="96"/>
      <c r="M527" s="96"/>
    </row>
    <row r="528" spans="9:13">
      <c r="I528" s="96"/>
      <c r="K528" s="96"/>
      <c r="M528" s="96"/>
    </row>
    <row r="529" spans="9:13">
      <c r="I529" s="96"/>
      <c r="K529" s="96"/>
      <c r="M529" s="96"/>
    </row>
    <row r="530" spans="9:13">
      <c r="I530" s="96"/>
      <c r="K530" s="96"/>
      <c r="M530" s="96"/>
    </row>
    <row r="531" spans="9:13">
      <c r="I531" s="96"/>
      <c r="K531" s="96"/>
      <c r="M531" s="96"/>
    </row>
    <row r="532" spans="9:13">
      <c r="I532" s="96"/>
      <c r="K532" s="96"/>
      <c r="M532" s="96"/>
    </row>
    <row r="533" spans="9:13">
      <c r="I533" s="96"/>
      <c r="K533" s="96"/>
      <c r="M533" s="96"/>
    </row>
    <row r="534" spans="9:13">
      <c r="I534" s="96"/>
      <c r="K534" s="96"/>
      <c r="M534" s="96"/>
    </row>
    <row r="535" spans="9:13">
      <c r="I535" s="96"/>
      <c r="K535" s="96"/>
      <c r="M535" s="96"/>
    </row>
    <row r="536" spans="9:13">
      <c r="I536" s="96"/>
      <c r="K536" s="96"/>
      <c r="M536" s="96"/>
    </row>
    <row r="537" spans="9:13">
      <c r="I537" s="96"/>
      <c r="K537" s="96"/>
      <c r="M537" s="96"/>
    </row>
    <row r="538" spans="9:13">
      <c r="I538" s="96"/>
      <c r="K538" s="96"/>
      <c r="M538" s="96"/>
    </row>
    <row r="539" spans="9:13">
      <c r="I539" s="96"/>
      <c r="K539" s="96"/>
      <c r="M539" s="96"/>
    </row>
    <row r="540" spans="9:13">
      <c r="I540" s="96"/>
      <c r="K540" s="96"/>
      <c r="M540" s="96"/>
    </row>
    <row r="541" spans="9:13">
      <c r="I541" s="96"/>
      <c r="K541" s="96"/>
      <c r="M541" s="96"/>
    </row>
    <row r="542" spans="9:13">
      <c r="I542" s="96"/>
      <c r="K542" s="96"/>
      <c r="M542" s="96"/>
    </row>
    <row r="543" spans="9:13">
      <c r="I543" s="96"/>
      <c r="K543" s="96"/>
      <c r="M543" s="96"/>
    </row>
    <row r="544" spans="9:13">
      <c r="I544" s="96"/>
      <c r="K544" s="96"/>
      <c r="M544" s="96"/>
    </row>
    <row r="545" spans="9:13">
      <c r="I545" s="96"/>
      <c r="K545" s="96"/>
      <c r="M545" s="96"/>
    </row>
    <row r="546" spans="9:13">
      <c r="I546" s="96"/>
      <c r="K546" s="96"/>
      <c r="M546" s="96"/>
    </row>
    <row r="547" spans="9:13">
      <c r="I547" s="96"/>
      <c r="K547" s="96"/>
      <c r="M547" s="96"/>
    </row>
    <row r="548" spans="9:13">
      <c r="I548" s="96"/>
      <c r="K548" s="96"/>
      <c r="M548" s="96"/>
    </row>
    <row r="549" spans="9:13">
      <c r="I549" s="96"/>
      <c r="K549" s="96"/>
      <c r="M549" s="96"/>
    </row>
    <row r="550" spans="9:13">
      <c r="I550" s="96"/>
      <c r="K550" s="96"/>
      <c r="M550" s="96"/>
    </row>
    <row r="551" spans="9:13">
      <c r="I551" s="96"/>
      <c r="K551" s="96"/>
      <c r="M551" s="96"/>
    </row>
    <row r="552" spans="9:13">
      <c r="I552" s="96"/>
      <c r="K552" s="96"/>
      <c r="M552" s="96"/>
    </row>
    <row r="553" spans="9:13">
      <c r="I553" s="96"/>
      <c r="K553" s="96"/>
      <c r="M553" s="96"/>
    </row>
    <row r="554" spans="9:13">
      <c r="I554" s="96"/>
      <c r="K554" s="96"/>
      <c r="M554" s="96"/>
    </row>
    <row r="555" spans="9:13">
      <c r="I555" s="96"/>
      <c r="K555" s="96"/>
      <c r="M555" s="96"/>
    </row>
    <row r="556" spans="9:13">
      <c r="I556" s="96"/>
      <c r="K556" s="96"/>
      <c r="M556" s="96"/>
    </row>
    <row r="557" spans="9:13">
      <c r="I557" s="96"/>
      <c r="K557" s="96"/>
      <c r="M557" s="96"/>
    </row>
    <row r="558" spans="9:13">
      <c r="I558" s="96"/>
      <c r="K558" s="96"/>
      <c r="M558" s="96"/>
    </row>
    <row r="559" spans="9:13">
      <c r="I559" s="96"/>
      <c r="K559" s="96"/>
      <c r="M559" s="96"/>
    </row>
    <row r="560" spans="9:13">
      <c r="I560" s="96"/>
      <c r="K560" s="96"/>
      <c r="M560" s="96"/>
    </row>
    <row r="561" spans="9:13">
      <c r="I561" s="96"/>
      <c r="K561" s="96"/>
      <c r="M561" s="96"/>
    </row>
    <row r="562" spans="9:13">
      <c r="I562" s="96"/>
      <c r="K562" s="96"/>
      <c r="M562" s="96"/>
    </row>
    <row r="563" spans="9:13">
      <c r="I563" s="96"/>
      <c r="K563" s="96"/>
      <c r="M563" s="96"/>
    </row>
    <row r="564" spans="9:13">
      <c r="I564" s="96"/>
      <c r="K564" s="96"/>
      <c r="M564" s="96"/>
    </row>
    <row r="565" spans="9:13">
      <c r="I565" s="96"/>
      <c r="K565" s="96"/>
      <c r="M565" s="96"/>
    </row>
    <row r="566" spans="9:13">
      <c r="I566" s="96"/>
      <c r="K566" s="96"/>
      <c r="M566" s="96"/>
    </row>
    <row r="567" spans="9:13">
      <c r="I567" s="96"/>
      <c r="K567" s="96"/>
      <c r="M567" s="96"/>
    </row>
    <row r="568" spans="9:13">
      <c r="I568" s="96"/>
      <c r="K568" s="96"/>
      <c r="M568" s="96"/>
    </row>
    <row r="569" spans="9:13">
      <c r="I569" s="96"/>
      <c r="K569" s="96"/>
      <c r="M569" s="96"/>
    </row>
    <row r="570" spans="9:13">
      <c r="I570" s="96"/>
      <c r="K570" s="96"/>
      <c r="M570" s="96"/>
    </row>
    <row r="571" spans="9:13">
      <c r="I571" s="96"/>
      <c r="K571" s="96"/>
      <c r="M571" s="96"/>
    </row>
    <row r="572" spans="9:13">
      <c r="I572" s="96"/>
      <c r="K572" s="96"/>
      <c r="M572" s="96"/>
    </row>
    <row r="573" spans="9:13">
      <c r="I573" s="96"/>
      <c r="K573" s="96"/>
      <c r="M573" s="96"/>
    </row>
    <row r="574" spans="9:13">
      <c r="I574" s="96"/>
      <c r="K574" s="96"/>
      <c r="M574" s="96"/>
    </row>
    <row r="575" spans="9:13">
      <c r="I575" s="96"/>
      <c r="K575" s="96"/>
      <c r="M575" s="96"/>
    </row>
    <row r="576" spans="9:13">
      <c r="I576" s="96"/>
      <c r="K576" s="96"/>
      <c r="M576" s="96"/>
    </row>
    <row r="577" spans="9:13">
      <c r="I577" s="96"/>
      <c r="K577" s="96"/>
      <c r="M577" s="96"/>
    </row>
    <row r="578" spans="9:13">
      <c r="I578" s="96"/>
      <c r="K578" s="96"/>
      <c r="M578" s="96"/>
    </row>
    <row r="579" spans="9:13">
      <c r="I579" s="96"/>
      <c r="K579" s="96"/>
      <c r="M579" s="96"/>
    </row>
    <row r="580" spans="9:13">
      <c r="I580" s="96"/>
      <c r="K580" s="96"/>
      <c r="M580" s="96"/>
    </row>
    <row r="581" spans="9:13">
      <c r="I581" s="96"/>
      <c r="K581" s="96"/>
      <c r="M581" s="96"/>
    </row>
    <row r="582" spans="9:13">
      <c r="I582" s="96"/>
      <c r="K582" s="96"/>
      <c r="M582" s="96"/>
    </row>
    <row r="583" spans="9:13">
      <c r="I583" s="96"/>
      <c r="K583" s="96"/>
      <c r="M583" s="96"/>
    </row>
    <row r="584" spans="9:13">
      <c r="I584" s="96"/>
      <c r="K584" s="96"/>
      <c r="M584" s="96"/>
    </row>
    <row r="585" spans="9:13">
      <c r="I585" s="96"/>
      <c r="K585" s="96"/>
      <c r="M585" s="96"/>
    </row>
    <row r="586" spans="9:13">
      <c r="I586" s="96"/>
      <c r="K586" s="96"/>
      <c r="M586" s="96"/>
    </row>
    <row r="587" spans="9:13">
      <c r="I587" s="96"/>
      <c r="K587" s="96"/>
      <c r="M587" s="96"/>
    </row>
    <row r="588" spans="9:13">
      <c r="I588" s="96"/>
      <c r="K588" s="96"/>
      <c r="M588" s="96"/>
    </row>
    <row r="589" spans="9:13">
      <c r="I589" s="96"/>
      <c r="K589" s="96"/>
      <c r="M589" s="96"/>
    </row>
    <row r="590" spans="9:13">
      <c r="I590" s="96"/>
      <c r="K590" s="96"/>
      <c r="M590" s="96"/>
    </row>
    <row r="591" spans="9:13">
      <c r="I591" s="96"/>
      <c r="K591" s="96"/>
      <c r="M591" s="96"/>
    </row>
    <row r="592" spans="9:13">
      <c r="I592" s="96"/>
      <c r="K592" s="96"/>
      <c r="M592" s="96"/>
    </row>
    <row r="593" spans="9:13">
      <c r="I593" s="96"/>
      <c r="K593" s="96"/>
      <c r="M593" s="96"/>
    </row>
    <row r="594" spans="9:13">
      <c r="I594" s="96"/>
      <c r="K594" s="96"/>
      <c r="M594" s="96"/>
    </row>
    <row r="595" spans="9:13">
      <c r="I595" s="96"/>
      <c r="K595" s="96"/>
      <c r="M595" s="96"/>
    </row>
    <row r="596" spans="9:13">
      <c r="I596" s="96"/>
      <c r="K596" s="96"/>
      <c r="M596" s="96"/>
    </row>
    <row r="597" spans="9:13">
      <c r="I597" s="96"/>
      <c r="K597" s="96"/>
      <c r="M597" s="96"/>
    </row>
    <row r="598" spans="9:13">
      <c r="I598" s="96"/>
      <c r="K598" s="96"/>
      <c r="M598" s="96"/>
    </row>
    <row r="599" spans="9:13">
      <c r="I599" s="96"/>
      <c r="K599" s="96"/>
      <c r="M599" s="96"/>
    </row>
    <row r="600" spans="9:13">
      <c r="I600" s="96"/>
      <c r="K600" s="96"/>
      <c r="M600" s="96"/>
    </row>
    <row r="601" spans="9:13">
      <c r="I601" s="96"/>
      <c r="K601" s="96"/>
      <c r="M601" s="96"/>
    </row>
    <row r="602" spans="9:13">
      <c r="I602" s="96"/>
      <c r="K602" s="96"/>
      <c r="M602" s="96"/>
    </row>
    <row r="603" spans="9:13">
      <c r="I603" s="96"/>
      <c r="K603" s="96"/>
      <c r="M603" s="96"/>
    </row>
    <row r="604" spans="9:13">
      <c r="I604" s="96"/>
      <c r="K604" s="96"/>
      <c r="M604" s="96"/>
    </row>
    <row r="605" spans="9:13">
      <c r="I605" s="96"/>
      <c r="K605" s="96"/>
      <c r="M605" s="96"/>
    </row>
    <row r="606" spans="9:13">
      <c r="I606" s="96"/>
      <c r="K606" s="96"/>
      <c r="M606" s="96"/>
    </row>
    <row r="607" spans="9:13">
      <c r="I607" s="96"/>
      <c r="K607" s="96"/>
      <c r="M607" s="96"/>
    </row>
    <row r="608" spans="9:13">
      <c r="I608" s="96"/>
      <c r="K608" s="96"/>
      <c r="M608" s="96"/>
    </row>
    <row r="609" spans="9:13">
      <c r="I609" s="96"/>
      <c r="K609" s="96"/>
      <c r="M609" s="96"/>
    </row>
    <row r="610" spans="9:13">
      <c r="I610" s="96"/>
      <c r="K610" s="96"/>
      <c r="M610" s="96"/>
    </row>
    <row r="611" spans="9:13">
      <c r="I611" s="96"/>
      <c r="K611" s="96"/>
      <c r="M611" s="96"/>
    </row>
    <row r="612" spans="9:13">
      <c r="I612" s="96"/>
      <c r="K612" s="96"/>
      <c r="M612" s="96"/>
    </row>
    <row r="613" spans="9:13">
      <c r="I613" s="96"/>
      <c r="K613" s="96"/>
      <c r="M613" s="96"/>
    </row>
    <row r="614" spans="9:13">
      <c r="I614" s="96"/>
      <c r="K614" s="96"/>
      <c r="M614" s="96"/>
    </row>
    <row r="615" spans="9:13">
      <c r="I615" s="96"/>
      <c r="K615" s="96"/>
      <c r="M615" s="96"/>
    </row>
    <row r="616" spans="9:13">
      <c r="I616" s="96"/>
      <c r="K616" s="96"/>
      <c r="M616" s="96"/>
    </row>
    <row r="617" spans="9:13">
      <c r="I617" s="96"/>
      <c r="K617" s="96"/>
      <c r="M617" s="96"/>
    </row>
    <row r="618" spans="9:13">
      <c r="I618" s="96"/>
      <c r="K618" s="96"/>
      <c r="M618" s="96"/>
    </row>
    <row r="619" spans="9:13">
      <c r="I619" s="96"/>
      <c r="K619" s="96"/>
      <c r="M619" s="96"/>
    </row>
    <row r="620" spans="9:13">
      <c r="I620" s="96"/>
      <c r="K620" s="96"/>
      <c r="M620" s="96"/>
    </row>
    <row r="621" spans="9:13">
      <c r="I621" s="96"/>
      <c r="K621" s="96"/>
      <c r="M621" s="96"/>
    </row>
    <row r="622" spans="9:13">
      <c r="I622" s="96"/>
      <c r="K622" s="96"/>
      <c r="M622" s="96"/>
    </row>
    <row r="623" spans="9:13">
      <c r="I623" s="96"/>
      <c r="K623" s="96"/>
      <c r="M623" s="96"/>
    </row>
    <row r="624" spans="9:13">
      <c r="I624" s="96"/>
      <c r="K624" s="96"/>
      <c r="M624" s="96"/>
    </row>
    <row r="625" spans="9:13">
      <c r="I625" s="96"/>
      <c r="K625" s="96"/>
      <c r="M625" s="96"/>
    </row>
    <row r="626" spans="9:13">
      <c r="I626" s="96"/>
      <c r="K626" s="96"/>
      <c r="M626" s="96"/>
    </row>
    <row r="627" spans="9:13">
      <c r="I627" s="96"/>
      <c r="K627" s="96"/>
      <c r="M627" s="96"/>
    </row>
    <row r="628" spans="9:13">
      <c r="I628" s="96"/>
      <c r="K628" s="96"/>
      <c r="M628" s="96"/>
    </row>
    <row r="629" spans="9:13">
      <c r="I629" s="96"/>
      <c r="K629" s="96"/>
      <c r="M629" s="96"/>
    </row>
    <row r="630" spans="9:13">
      <c r="I630" s="96"/>
      <c r="K630" s="96"/>
      <c r="M630" s="96"/>
    </row>
    <row r="631" spans="9:13">
      <c r="I631" s="96"/>
      <c r="K631" s="96"/>
      <c r="M631" s="96"/>
    </row>
    <row r="632" spans="9:13">
      <c r="I632" s="96"/>
      <c r="K632" s="96"/>
      <c r="M632" s="96"/>
    </row>
    <row r="633" spans="9:13">
      <c r="I633" s="96"/>
      <c r="K633" s="96"/>
      <c r="M633" s="96"/>
    </row>
    <row r="634" spans="9:13">
      <c r="I634" s="96"/>
      <c r="K634" s="96"/>
      <c r="M634" s="96"/>
    </row>
    <row r="635" spans="9:13">
      <c r="I635" s="96"/>
      <c r="K635" s="96"/>
      <c r="M635" s="96"/>
    </row>
    <row r="636" spans="9:13">
      <c r="I636" s="96"/>
      <c r="K636" s="96"/>
      <c r="M636" s="96"/>
    </row>
    <row r="637" spans="9:13">
      <c r="I637" s="96"/>
      <c r="K637" s="96"/>
      <c r="M637" s="96"/>
    </row>
    <row r="638" spans="9:13">
      <c r="I638" s="96"/>
      <c r="K638" s="96"/>
      <c r="M638" s="96"/>
    </row>
    <row r="639" spans="9:13">
      <c r="I639" s="96"/>
      <c r="K639" s="96"/>
      <c r="M639" s="96"/>
    </row>
    <row r="640" spans="9:13">
      <c r="I640" s="96"/>
      <c r="K640" s="96"/>
      <c r="M640" s="96"/>
    </row>
    <row r="641" spans="9:13">
      <c r="I641" s="96"/>
      <c r="K641" s="96"/>
      <c r="M641" s="96"/>
    </row>
    <row r="642" spans="9:13">
      <c r="I642" s="96"/>
      <c r="K642" s="96"/>
      <c r="M642" s="96"/>
    </row>
    <row r="643" spans="9:13">
      <c r="I643" s="96"/>
      <c r="K643" s="96"/>
      <c r="M643" s="96"/>
    </row>
    <row r="644" spans="9:13">
      <c r="I644" s="96"/>
      <c r="K644" s="96"/>
      <c r="M644" s="96"/>
    </row>
    <row r="645" spans="9:13">
      <c r="I645" s="96"/>
      <c r="K645" s="96"/>
      <c r="M645" s="96"/>
    </row>
    <row r="646" spans="9:13">
      <c r="I646" s="96"/>
      <c r="K646" s="96"/>
      <c r="M646" s="96"/>
    </row>
    <row r="647" spans="9:13">
      <c r="I647" s="96"/>
      <c r="K647" s="96"/>
      <c r="M647" s="96"/>
    </row>
    <row r="648" spans="9:13">
      <c r="I648" s="96"/>
      <c r="K648" s="96"/>
      <c r="M648" s="96"/>
    </row>
    <row r="649" spans="9:13">
      <c r="I649" s="96"/>
      <c r="K649" s="96"/>
      <c r="M649" s="96"/>
    </row>
    <row r="650" spans="9:13">
      <c r="I650" s="96"/>
      <c r="K650" s="96"/>
      <c r="M650" s="96"/>
    </row>
    <row r="651" spans="9:13">
      <c r="I651" s="96"/>
      <c r="K651" s="96"/>
      <c r="M651" s="96"/>
    </row>
    <row r="652" spans="9:13">
      <c r="I652" s="96"/>
      <c r="K652" s="96"/>
      <c r="M652" s="96"/>
    </row>
    <row r="653" spans="9:13">
      <c r="I653" s="96"/>
      <c r="K653" s="96"/>
      <c r="M653" s="96"/>
    </row>
    <row r="654" spans="9:13">
      <c r="I654" s="96"/>
      <c r="K654" s="96"/>
      <c r="M654" s="96"/>
    </row>
    <row r="655" spans="9:13">
      <c r="I655" s="96"/>
      <c r="K655" s="96"/>
      <c r="M655" s="96"/>
    </row>
    <row r="656" spans="9:13">
      <c r="I656" s="96"/>
      <c r="K656" s="96"/>
      <c r="M656" s="96"/>
    </row>
    <row r="657" spans="9:13">
      <c r="I657" s="96"/>
      <c r="K657" s="96"/>
      <c r="M657" s="96"/>
    </row>
    <row r="658" spans="9:13">
      <c r="I658" s="96"/>
      <c r="K658" s="96"/>
      <c r="M658" s="96"/>
    </row>
    <row r="659" spans="9:13">
      <c r="I659" s="96"/>
      <c r="K659" s="96"/>
      <c r="M659" s="96"/>
    </row>
    <row r="660" spans="9:13">
      <c r="I660" s="96"/>
      <c r="K660" s="96"/>
      <c r="M660" s="96"/>
    </row>
    <row r="661" spans="9:13">
      <c r="I661" s="96"/>
      <c r="K661" s="96"/>
      <c r="M661" s="96"/>
    </row>
    <row r="662" spans="9:13">
      <c r="I662" s="96"/>
      <c r="K662" s="96"/>
      <c r="M662" s="96"/>
    </row>
    <row r="663" spans="9:13">
      <c r="I663" s="96"/>
      <c r="K663" s="96"/>
      <c r="M663" s="96"/>
    </row>
    <row r="664" spans="9:13">
      <c r="I664" s="96"/>
      <c r="K664" s="96"/>
      <c r="M664" s="96"/>
    </row>
    <row r="665" spans="9:13">
      <c r="I665" s="96"/>
      <c r="K665" s="96"/>
      <c r="M665" s="96"/>
    </row>
    <row r="666" spans="9:13">
      <c r="I666" s="96"/>
      <c r="K666" s="96"/>
      <c r="M666" s="96"/>
    </row>
    <row r="667" spans="9:13">
      <c r="I667" s="96"/>
      <c r="K667" s="96"/>
      <c r="M667" s="96"/>
    </row>
    <row r="668" spans="9:13">
      <c r="I668" s="96"/>
      <c r="K668" s="96"/>
      <c r="M668" s="96"/>
    </row>
    <row r="669" spans="9:13">
      <c r="I669" s="96"/>
      <c r="K669" s="96"/>
      <c r="M669" s="96"/>
    </row>
    <row r="670" spans="9:13">
      <c r="I670" s="96"/>
      <c r="K670" s="96"/>
      <c r="M670" s="96"/>
    </row>
    <row r="671" spans="9:13">
      <c r="I671" s="96"/>
      <c r="K671" s="96"/>
      <c r="M671" s="96"/>
    </row>
    <row r="672" spans="9:13">
      <c r="I672" s="96"/>
      <c r="K672" s="96"/>
      <c r="M672" s="96"/>
    </row>
    <row r="673" spans="9:13">
      <c r="I673" s="96"/>
      <c r="K673" s="96"/>
      <c r="M673" s="96"/>
    </row>
    <row r="674" spans="9:13">
      <c r="I674" s="96"/>
      <c r="K674" s="96"/>
      <c r="M674" s="96"/>
    </row>
    <row r="675" spans="9:13">
      <c r="I675" s="96"/>
      <c r="K675" s="96"/>
      <c r="M675" s="96"/>
    </row>
    <row r="676" spans="9:13">
      <c r="I676" s="96"/>
      <c r="K676" s="96"/>
      <c r="M676" s="96"/>
    </row>
    <row r="677" spans="9:13">
      <c r="I677" s="96"/>
      <c r="K677" s="96"/>
      <c r="M677" s="96"/>
    </row>
    <row r="678" spans="9:13">
      <c r="I678" s="96"/>
      <c r="K678" s="96"/>
      <c r="M678" s="96"/>
    </row>
    <row r="679" spans="9:13">
      <c r="I679" s="96"/>
      <c r="K679" s="96"/>
      <c r="M679" s="96"/>
    </row>
    <row r="680" spans="9:13">
      <c r="I680" s="96"/>
      <c r="K680" s="96"/>
      <c r="M680" s="96"/>
    </row>
    <row r="681" spans="9:13">
      <c r="I681" s="96"/>
      <c r="K681" s="96"/>
      <c r="M681" s="96"/>
    </row>
    <row r="682" spans="9:13">
      <c r="I682" s="96"/>
      <c r="K682" s="96"/>
      <c r="M682" s="96"/>
    </row>
    <row r="683" spans="9:13">
      <c r="I683" s="96"/>
      <c r="K683" s="96"/>
      <c r="M683" s="96"/>
    </row>
    <row r="684" spans="9:13">
      <c r="I684" s="96"/>
      <c r="K684" s="96"/>
      <c r="M684" s="96"/>
    </row>
    <row r="685" spans="9:13">
      <c r="I685" s="96"/>
      <c r="K685" s="96"/>
      <c r="M685" s="96"/>
    </row>
    <row r="686" spans="9:13">
      <c r="I686" s="96"/>
      <c r="K686" s="96"/>
      <c r="M686" s="96"/>
    </row>
    <row r="687" spans="9:13">
      <c r="I687" s="96"/>
      <c r="K687" s="96"/>
      <c r="M687" s="96"/>
    </row>
    <row r="688" spans="9:13">
      <c r="I688" s="96"/>
      <c r="K688" s="96"/>
      <c r="M688" s="96"/>
    </row>
    <row r="689" spans="9:13">
      <c r="I689" s="96"/>
      <c r="K689" s="96"/>
      <c r="M689" s="96"/>
    </row>
    <row r="690" spans="9:13">
      <c r="I690" s="96"/>
      <c r="K690" s="96"/>
      <c r="M690" s="96"/>
    </row>
    <row r="691" spans="9:13">
      <c r="I691" s="96"/>
      <c r="K691" s="96"/>
      <c r="M691" s="96"/>
    </row>
    <row r="692" spans="9:13">
      <c r="I692" s="96"/>
      <c r="K692" s="96"/>
      <c r="M692" s="96"/>
    </row>
    <row r="693" spans="9:13">
      <c r="I693" s="96"/>
      <c r="K693" s="96"/>
      <c r="M693" s="96"/>
    </row>
    <row r="694" spans="9:13">
      <c r="I694" s="96"/>
      <c r="K694" s="96"/>
      <c r="M694" s="96"/>
    </row>
    <row r="695" spans="9:13">
      <c r="I695" s="96"/>
      <c r="K695" s="96"/>
      <c r="M695" s="96"/>
    </row>
    <row r="696" spans="9:13">
      <c r="I696" s="96"/>
      <c r="K696" s="96"/>
      <c r="M696" s="96"/>
    </row>
    <row r="697" spans="9:13">
      <c r="I697" s="96"/>
      <c r="K697" s="96"/>
      <c r="M697" s="96"/>
    </row>
    <row r="698" spans="9:13">
      <c r="I698" s="96"/>
      <c r="K698" s="96"/>
      <c r="M698" s="96"/>
    </row>
    <row r="699" spans="9:13">
      <c r="I699" s="96"/>
      <c r="K699" s="96"/>
      <c r="M699" s="96"/>
    </row>
    <row r="700" spans="9:13">
      <c r="I700" s="96"/>
      <c r="K700" s="96"/>
      <c r="M700" s="96"/>
    </row>
    <row r="701" spans="9:13">
      <c r="I701" s="96"/>
      <c r="K701" s="96"/>
      <c r="M701" s="96"/>
    </row>
    <row r="702" spans="9:13">
      <c r="I702" s="96"/>
      <c r="K702" s="96"/>
      <c r="M702" s="96"/>
    </row>
    <row r="703" spans="9:13">
      <c r="I703" s="96"/>
      <c r="K703" s="96"/>
      <c r="M703" s="96"/>
    </row>
    <row r="704" spans="9:13">
      <c r="I704" s="96"/>
      <c r="K704" s="96"/>
      <c r="M704" s="96"/>
    </row>
    <row r="705" spans="9:13">
      <c r="I705" s="96"/>
      <c r="K705" s="96"/>
      <c r="M705" s="96"/>
    </row>
    <row r="706" spans="9:13">
      <c r="I706" s="96"/>
      <c r="K706" s="96"/>
      <c r="M706" s="96"/>
    </row>
    <row r="707" spans="9:13">
      <c r="I707" s="96"/>
      <c r="K707" s="96"/>
      <c r="M707" s="96"/>
    </row>
    <row r="708" spans="9:13">
      <c r="I708" s="96"/>
      <c r="K708" s="96"/>
      <c r="M708" s="96"/>
    </row>
    <row r="709" spans="9:13">
      <c r="I709" s="96"/>
      <c r="K709" s="96"/>
      <c r="M709" s="96"/>
    </row>
    <row r="710" spans="9:13">
      <c r="I710" s="96"/>
      <c r="K710" s="96"/>
      <c r="M710" s="96"/>
    </row>
    <row r="711" spans="9:13">
      <c r="I711" s="96"/>
      <c r="K711" s="96"/>
      <c r="M711" s="96"/>
    </row>
    <row r="712" spans="9:13">
      <c r="I712" s="96"/>
      <c r="K712" s="96"/>
      <c r="M712" s="96"/>
    </row>
    <row r="713" spans="9:13">
      <c r="I713" s="96"/>
      <c r="K713" s="96"/>
      <c r="M713" s="96"/>
    </row>
    <row r="714" spans="9:13">
      <c r="I714" s="96"/>
      <c r="K714" s="96"/>
      <c r="M714" s="96"/>
    </row>
    <row r="715" spans="9:13">
      <c r="I715" s="96"/>
      <c r="K715" s="96"/>
      <c r="M715" s="96"/>
    </row>
    <row r="716" spans="9:13">
      <c r="I716" s="96"/>
      <c r="K716" s="96"/>
      <c r="M716" s="96"/>
    </row>
    <row r="717" spans="9:13">
      <c r="I717" s="96"/>
      <c r="K717" s="96"/>
      <c r="M717" s="96"/>
    </row>
    <row r="718" spans="9:13">
      <c r="I718" s="96"/>
      <c r="K718" s="96"/>
      <c r="M718" s="96"/>
    </row>
    <row r="719" spans="9:13">
      <c r="I719" s="96"/>
      <c r="K719" s="96"/>
      <c r="M719" s="96"/>
    </row>
    <row r="720" spans="9:13">
      <c r="I720" s="96"/>
      <c r="K720" s="96"/>
      <c r="M720" s="96"/>
    </row>
    <row r="721" spans="9:13">
      <c r="I721" s="96"/>
      <c r="K721" s="96"/>
      <c r="M721" s="96"/>
    </row>
    <row r="722" spans="9:13">
      <c r="I722" s="96"/>
      <c r="K722" s="96"/>
      <c r="M722" s="96"/>
    </row>
    <row r="723" spans="9:13">
      <c r="I723" s="96"/>
      <c r="K723" s="96"/>
      <c r="M723" s="96"/>
    </row>
    <row r="724" spans="9:13">
      <c r="I724" s="96"/>
      <c r="K724" s="96"/>
      <c r="M724" s="96"/>
    </row>
    <row r="725" spans="9:13">
      <c r="I725" s="96"/>
      <c r="K725" s="96"/>
      <c r="M725" s="96"/>
    </row>
    <row r="726" spans="9:13">
      <c r="I726" s="96"/>
      <c r="K726" s="96"/>
      <c r="M726" s="96"/>
    </row>
    <row r="727" spans="9:13">
      <c r="I727" s="96"/>
      <c r="K727" s="96"/>
      <c r="M727" s="96"/>
    </row>
    <row r="728" spans="9:13">
      <c r="I728" s="96"/>
      <c r="K728" s="96"/>
      <c r="M728" s="96"/>
    </row>
    <row r="729" spans="9:13">
      <c r="I729" s="96"/>
      <c r="K729" s="96"/>
      <c r="M729" s="96"/>
    </row>
    <row r="730" spans="9:13">
      <c r="I730" s="96"/>
      <c r="K730" s="96"/>
      <c r="M730" s="96"/>
    </row>
    <row r="731" spans="9:13">
      <c r="I731" s="96"/>
      <c r="K731" s="96"/>
      <c r="M731" s="96"/>
    </row>
    <row r="732" spans="9:13">
      <c r="I732" s="96"/>
      <c r="K732" s="96"/>
      <c r="M732" s="96"/>
    </row>
    <row r="733" spans="9:13">
      <c r="I733" s="96"/>
      <c r="K733" s="96"/>
      <c r="M733" s="96"/>
    </row>
    <row r="734" spans="9:13">
      <c r="I734" s="96"/>
      <c r="K734" s="96"/>
      <c r="M734" s="96"/>
    </row>
    <row r="735" spans="9:13">
      <c r="I735" s="96"/>
      <c r="K735" s="96"/>
      <c r="M735" s="96"/>
    </row>
    <row r="736" spans="9:13">
      <c r="I736" s="96"/>
      <c r="K736" s="96"/>
      <c r="M736" s="96"/>
    </row>
    <row r="737" spans="9:13">
      <c r="I737" s="96"/>
      <c r="K737" s="96"/>
      <c r="M737" s="96"/>
    </row>
    <row r="738" spans="9:13">
      <c r="I738" s="96"/>
      <c r="K738" s="96"/>
      <c r="M738" s="96"/>
    </row>
    <row r="739" spans="9:13">
      <c r="I739" s="96"/>
      <c r="K739" s="96"/>
      <c r="M739" s="96"/>
    </row>
    <row r="740" spans="9:13">
      <c r="I740" s="96"/>
      <c r="K740" s="96"/>
      <c r="M740" s="96"/>
    </row>
    <row r="741" spans="9:13">
      <c r="I741" s="96"/>
      <c r="K741" s="96"/>
      <c r="M741" s="96"/>
    </row>
    <row r="742" spans="9:13">
      <c r="I742" s="96"/>
      <c r="K742" s="96"/>
      <c r="M742" s="96"/>
    </row>
    <row r="743" spans="9:13">
      <c r="I743" s="96"/>
      <c r="K743" s="96"/>
      <c r="M743" s="96"/>
    </row>
    <row r="744" spans="9:13">
      <c r="I744" s="96"/>
      <c r="K744" s="96"/>
      <c r="M744" s="96"/>
    </row>
    <row r="745" spans="9:13">
      <c r="I745" s="96"/>
      <c r="K745" s="96"/>
      <c r="M745" s="96"/>
    </row>
    <row r="746" spans="9:13">
      <c r="I746" s="96"/>
      <c r="K746" s="96"/>
      <c r="M746" s="96"/>
    </row>
    <row r="747" spans="9:13">
      <c r="I747" s="96"/>
      <c r="K747" s="96"/>
      <c r="M747" s="96"/>
    </row>
    <row r="748" spans="9:13">
      <c r="I748" s="96"/>
      <c r="K748" s="96"/>
      <c r="M748" s="96"/>
    </row>
    <row r="749" spans="9:13">
      <c r="I749" s="96"/>
      <c r="K749" s="96"/>
      <c r="M749" s="96"/>
    </row>
    <row r="750" spans="9:13">
      <c r="I750" s="96"/>
      <c r="K750" s="96"/>
      <c r="M750" s="96"/>
    </row>
    <row r="751" spans="9:13">
      <c r="I751" s="96"/>
      <c r="K751" s="96"/>
      <c r="M751" s="96"/>
    </row>
    <row r="752" spans="9:13">
      <c r="I752" s="96"/>
      <c r="K752" s="96"/>
      <c r="M752" s="96"/>
    </row>
    <row r="753" spans="9:13">
      <c r="I753" s="96"/>
      <c r="K753" s="96"/>
      <c r="M753" s="96"/>
    </row>
    <row r="754" spans="9:13">
      <c r="I754" s="96"/>
      <c r="K754" s="96"/>
      <c r="M754" s="96"/>
    </row>
    <row r="755" spans="9:13">
      <c r="I755" s="96"/>
      <c r="K755" s="96"/>
      <c r="M755" s="96"/>
    </row>
    <row r="756" spans="9:13">
      <c r="I756" s="96"/>
      <c r="K756" s="96"/>
      <c r="M756" s="96"/>
    </row>
    <row r="757" spans="9:13">
      <c r="I757" s="96"/>
      <c r="K757" s="96"/>
      <c r="M757" s="96"/>
    </row>
    <row r="758" spans="9:13">
      <c r="I758" s="96"/>
      <c r="K758" s="96"/>
      <c r="M758" s="96"/>
    </row>
    <row r="759" spans="9:13">
      <c r="I759" s="96"/>
      <c r="K759" s="96"/>
      <c r="M759" s="96"/>
    </row>
    <row r="760" spans="9:13">
      <c r="I760" s="96"/>
      <c r="K760" s="96"/>
      <c r="M760" s="96"/>
    </row>
    <row r="761" spans="9:13">
      <c r="I761" s="96"/>
      <c r="K761" s="96"/>
      <c r="M761" s="96"/>
    </row>
    <row r="762" spans="9:13">
      <c r="I762" s="96"/>
      <c r="K762" s="96"/>
      <c r="M762" s="96"/>
    </row>
    <row r="763" spans="9:13">
      <c r="I763" s="96"/>
      <c r="K763" s="96"/>
      <c r="M763" s="96"/>
    </row>
    <row r="764" spans="9:13">
      <c r="I764" s="96"/>
      <c r="K764" s="96"/>
      <c r="M764" s="96"/>
    </row>
    <row r="765" spans="9:13">
      <c r="I765" s="96"/>
      <c r="K765" s="96"/>
      <c r="M765" s="96"/>
    </row>
    <row r="766" spans="9:13">
      <c r="I766" s="96"/>
      <c r="K766" s="96"/>
      <c r="M766" s="96"/>
    </row>
    <row r="767" spans="9:13">
      <c r="I767" s="96"/>
      <c r="K767" s="96"/>
      <c r="M767" s="96"/>
    </row>
    <row r="768" spans="9:13">
      <c r="I768" s="96"/>
      <c r="K768" s="96"/>
      <c r="M768" s="96"/>
    </row>
    <row r="769" spans="9:13">
      <c r="I769" s="96"/>
      <c r="K769" s="96"/>
      <c r="M769" s="96"/>
    </row>
    <row r="770" spans="9:13">
      <c r="I770" s="96"/>
      <c r="K770" s="96"/>
      <c r="M770" s="96"/>
    </row>
    <row r="771" spans="9:13">
      <c r="I771" s="96"/>
      <c r="K771" s="96"/>
      <c r="M771" s="96"/>
    </row>
    <row r="772" spans="9:13">
      <c r="I772" s="96"/>
      <c r="K772" s="96"/>
      <c r="M772" s="96"/>
    </row>
    <row r="773" spans="9:13">
      <c r="I773" s="96"/>
      <c r="K773" s="96"/>
      <c r="M773" s="96"/>
    </row>
    <row r="774" spans="9:13">
      <c r="I774" s="96"/>
      <c r="K774" s="96"/>
      <c r="M774" s="96"/>
    </row>
    <row r="775" spans="9:13">
      <c r="I775" s="96"/>
      <c r="K775" s="96"/>
      <c r="M775" s="96"/>
    </row>
    <row r="776" spans="9:13">
      <c r="I776" s="96"/>
      <c r="K776" s="96"/>
      <c r="M776" s="96"/>
    </row>
    <row r="777" spans="9:13">
      <c r="I777" s="96"/>
      <c r="K777" s="96"/>
      <c r="M777" s="96"/>
    </row>
    <row r="778" spans="9:13">
      <c r="I778" s="96"/>
      <c r="K778" s="96"/>
      <c r="M778" s="96"/>
    </row>
    <row r="779" spans="9:13">
      <c r="I779" s="96"/>
      <c r="K779" s="96"/>
      <c r="M779" s="96"/>
    </row>
    <row r="780" spans="9:13">
      <c r="I780" s="96"/>
      <c r="K780" s="96"/>
      <c r="M780" s="96"/>
    </row>
    <row r="781" spans="9:13">
      <c r="I781" s="96"/>
      <c r="K781" s="96"/>
      <c r="M781" s="96"/>
    </row>
    <row r="782" spans="9:13">
      <c r="I782" s="96"/>
      <c r="K782" s="96"/>
      <c r="M782" s="96"/>
    </row>
    <row r="783" spans="9:13">
      <c r="I783" s="96"/>
      <c r="K783" s="96"/>
      <c r="M783" s="96"/>
    </row>
    <row r="784" spans="9:13">
      <c r="I784" s="96"/>
      <c r="K784" s="96"/>
      <c r="M784" s="96"/>
    </row>
    <row r="785" spans="9:13">
      <c r="I785" s="96"/>
      <c r="K785" s="96"/>
      <c r="M785" s="96"/>
    </row>
    <row r="786" spans="9:13">
      <c r="I786" s="96"/>
      <c r="K786" s="96"/>
      <c r="M786" s="96"/>
    </row>
    <row r="787" spans="9:13">
      <c r="I787" s="96"/>
      <c r="K787" s="96"/>
      <c r="M787" s="96"/>
    </row>
    <row r="788" spans="9:13">
      <c r="I788" s="96"/>
      <c r="K788" s="96"/>
      <c r="M788" s="96"/>
    </row>
    <row r="789" spans="9:13">
      <c r="I789" s="96"/>
      <c r="K789" s="96"/>
      <c r="M789" s="96"/>
    </row>
    <row r="790" spans="9:13">
      <c r="I790" s="96"/>
      <c r="K790" s="96"/>
      <c r="M790" s="96"/>
    </row>
    <row r="791" spans="9:13">
      <c r="I791" s="96"/>
      <c r="K791" s="96"/>
      <c r="M791" s="96"/>
    </row>
    <row r="792" spans="9:13">
      <c r="I792" s="96"/>
      <c r="K792" s="96"/>
      <c r="M792" s="96"/>
    </row>
    <row r="793" spans="9:13">
      <c r="I793" s="96"/>
      <c r="K793" s="96"/>
      <c r="M793" s="96"/>
    </row>
    <row r="794" spans="9:13">
      <c r="I794" s="96"/>
      <c r="K794" s="96"/>
      <c r="M794" s="96"/>
    </row>
    <row r="795" spans="9:13">
      <c r="I795" s="96"/>
      <c r="K795" s="96"/>
      <c r="M795" s="96"/>
    </row>
    <row r="796" spans="9:13">
      <c r="I796" s="96"/>
      <c r="K796" s="96"/>
      <c r="M796" s="96"/>
    </row>
    <row r="797" spans="9:13">
      <c r="I797" s="96"/>
      <c r="K797" s="96"/>
      <c r="M797" s="96"/>
    </row>
    <row r="798" spans="9:13">
      <c r="I798" s="96"/>
      <c r="K798" s="96"/>
      <c r="M798" s="96"/>
    </row>
    <row r="799" spans="9:13">
      <c r="I799" s="96"/>
      <c r="K799" s="96"/>
      <c r="M799" s="96"/>
    </row>
    <row r="800" spans="9:13">
      <c r="I800" s="96"/>
      <c r="K800" s="96"/>
      <c r="M800" s="96"/>
    </row>
    <row r="801" spans="9:13">
      <c r="I801" s="96"/>
      <c r="K801" s="96"/>
      <c r="M801" s="96"/>
    </row>
    <row r="802" spans="9:13">
      <c r="I802" s="96"/>
      <c r="K802" s="96"/>
      <c r="M802" s="96"/>
    </row>
    <row r="803" spans="9:13">
      <c r="I803" s="96"/>
      <c r="K803" s="96"/>
      <c r="M803" s="96"/>
    </row>
    <row r="804" spans="9:13">
      <c r="I804" s="96"/>
      <c r="K804" s="96"/>
      <c r="M804" s="96"/>
    </row>
    <row r="805" spans="9:13">
      <c r="I805" s="96"/>
      <c r="K805" s="96"/>
      <c r="M805" s="96"/>
    </row>
    <row r="806" spans="9:13">
      <c r="I806" s="96"/>
      <c r="K806" s="96"/>
      <c r="M806" s="96"/>
    </row>
    <row r="807" spans="9:13">
      <c r="I807" s="96"/>
      <c r="K807" s="96"/>
      <c r="M807" s="96"/>
    </row>
    <row r="808" spans="9:13">
      <c r="I808" s="96"/>
      <c r="K808" s="96"/>
      <c r="M808" s="96"/>
    </row>
    <row r="809" spans="9:13">
      <c r="I809" s="96"/>
      <c r="K809" s="96"/>
      <c r="M809" s="96"/>
    </row>
    <row r="810" spans="9:13">
      <c r="I810" s="96"/>
      <c r="K810" s="96"/>
      <c r="M810" s="96"/>
    </row>
    <row r="811" spans="9:13">
      <c r="I811" s="96"/>
      <c r="K811" s="96"/>
      <c r="M811" s="96"/>
    </row>
    <row r="812" spans="9:13">
      <c r="I812" s="96"/>
      <c r="K812" s="96"/>
      <c r="M812" s="96"/>
    </row>
    <row r="813" spans="9:13">
      <c r="I813" s="96"/>
      <c r="K813" s="96"/>
      <c r="M813" s="96"/>
    </row>
    <row r="814" spans="9:13">
      <c r="I814" s="96"/>
      <c r="K814" s="96"/>
      <c r="M814" s="96"/>
    </row>
    <row r="815" spans="9:13">
      <c r="I815" s="96"/>
      <c r="K815" s="96"/>
      <c r="M815" s="96"/>
    </row>
    <row r="816" spans="9:13">
      <c r="I816" s="96"/>
      <c r="K816" s="96"/>
      <c r="M816" s="96"/>
    </row>
    <row r="817" spans="9:13">
      <c r="I817" s="96"/>
      <c r="K817" s="96"/>
      <c r="M817" s="96"/>
    </row>
    <row r="818" spans="9:13">
      <c r="I818" s="96"/>
      <c r="K818" s="96"/>
      <c r="M818" s="96"/>
    </row>
    <row r="819" spans="9:13">
      <c r="I819" s="96"/>
      <c r="K819" s="96"/>
      <c r="M819" s="96"/>
    </row>
    <row r="820" spans="9:13">
      <c r="I820" s="96"/>
      <c r="K820" s="96"/>
      <c r="M820" s="96"/>
    </row>
    <row r="821" spans="9:13">
      <c r="I821" s="96"/>
      <c r="K821" s="96"/>
      <c r="M821" s="96"/>
    </row>
    <row r="822" spans="9:13">
      <c r="I822" s="96"/>
      <c r="K822" s="96"/>
      <c r="M822" s="96"/>
    </row>
    <row r="823" spans="9:13">
      <c r="I823" s="96"/>
      <c r="K823" s="96"/>
      <c r="M823" s="96"/>
    </row>
    <row r="824" spans="9:13">
      <c r="I824" s="96"/>
      <c r="K824" s="96"/>
      <c r="M824" s="96"/>
    </row>
    <row r="825" spans="9:13">
      <c r="I825" s="96"/>
      <c r="K825" s="96"/>
      <c r="M825" s="96"/>
    </row>
    <row r="826" spans="9:13">
      <c r="I826" s="96"/>
      <c r="K826" s="96"/>
      <c r="M826" s="96"/>
    </row>
    <row r="827" spans="9:13">
      <c r="I827" s="96"/>
      <c r="K827" s="96"/>
      <c r="M827" s="96"/>
    </row>
    <row r="828" spans="9:13">
      <c r="I828" s="96"/>
      <c r="K828" s="96"/>
      <c r="M828" s="96"/>
    </row>
    <row r="829" spans="9:13">
      <c r="I829" s="96"/>
      <c r="K829" s="96"/>
      <c r="M829" s="96"/>
    </row>
    <row r="830" spans="9:13">
      <c r="I830" s="96"/>
      <c r="K830" s="96"/>
      <c r="M830" s="96"/>
    </row>
    <row r="831" spans="9:13">
      <c r="I831" s="96"/>
      <c r="K831" s="96"/>
      <c r="M831" s="96"/>
    </row>
    <row r="832" spans="9:13">
      <c r="I832" s="96"/>
      <c r="K832" s="96"/>
      <c r="M832" s="96"/>
    </row>
    <row r="833" spans="9:13">
      <c r="I833" s="96"/>
      <c r="K833" s="96"/>
      <c r="M833" s="96"/>
    </row>
    <row r="834" spans="9:13">
      <c r="I834" s="96"/>
      <c r="K834" s="96"/>
      <c r="M834" s="96"/>
    </row>
    <row r="835" spans="9:13">
      <c r="I835" s="96"/>
      <c r="K835" s="96"/>
      <c r="M835" s="96"/>
    </row>
    <row r="836" spans="9:13">
      <c r="I836" s="96"/>
      <c r="K836" s="96"/>
      <c r="M836" s="96"/>
    </row>
    <row r="837" spans="9:13">
      <c r="I837" s="96"/>
      <c r="K837" s="96"/>
      <c r="M837" s="96"/>
    </row>
    <row r="838" spans="9:13">
      <c r="I838" s="96"/>
      <c r="K838" s="96"/>
      <c r="M838" s="96"/>
    </row>
    <row r="839" spans="9:13">
      <c r="I839" s="96"/>
      <c r="K839" s="96"/>
      <c r="M839" s="96"/>
    </row>
    <row r="840" spans="9:13">
      <c r="I840" s="96"/>
      <c r="K840" s="96"/>
      <c r="M840" s="96"/>
    </row>
    <row r="841" spans="9:13">
      <c r="I841" s="96"/>
      <c r="K841" s="96"/>
      <c r="M841" s="96"/>
    </row>
    <row r="842" spans="9:13">
      <c r="I842" s="96"/>
      <c r="K842" s="96"/>
      <c r="M842" s="96"/>
    </row>
    <row r="843" spans="9:13">
      <c r="I843" s="96"/>
      <c r="K843" s="96"/>
      <c r="M843" s="96"/>
    </row>
    <row r="844" spans="9:13">
      <c r="I844" s="96"/>
      <c r="K844" s="96"/>
      <c r="M844" s="96"/>
    </row>
    <row r="845" spans="9:13">
      <c r="I845" s="96"/>
      <c r="K845" s="96"/>
      <c r="M845" s="96"/>
    </row>
    <row r="846" spans="9:13">
      <c r="I846" s="96"/>
      <c r="K846" s="96"/>
      <c r="M846" s="96"/>
    </row>
    <row r="847" spans="9:13">
      <c r="I847" s="96"/>
      <c r="K847" s="96"/>
      <c r="M847" s="96"/>
    </row>
    <row r="848" spans="9:13">
      <c r="I848" s="96"/>
      <c r="K848" s="96"/>
      <c r="M848" s="96"/>
    </row>
    <row r="849" spans="9:13">
      <c r="I849" s="96"/>
      <c r="K849" s="96"/>
      <c r="M849" s="96"/>
    </row>
    <row r="850" spans="9:13">
      <c r="I850" s="96"/>
      <c r="K850" s="96"/>
      <c r="M850" s="96"/>
    </row>
    <row r="851" spans="9:13">
      <c r="I851" s="96"/>
      <c r="K851" s="96"/>
      <c r="M851" s="96"/>
    </row>
    <row r="852" spans="9:13">
      <c r="I852" s="96"/>
      <c r="K852" s="96"/>
      <c r="M852" s="96"/>
    </row>
    <row r="853" spans="9:13">
      <c r="I853" s="96"/>
      <c r="K853" s="96"/>
      <c r="M853" s="96"/>
    </row>
    <row r="854" spans="9:13">
      <c r="I854" s="96"/>
      <c r="K854" s="96"/>
      <c r="M854" s="96"/>
    </row>
    <row r="855" spans="9:13">
      <c r="I855" s="96"/>
      <c r="K855" s="96"/>
      <c r="M855" s="96"/>
    </row>
    <row r="856" spans="9:13">
      <c r="I856" s="96"/>
      <c r="K856" s="96"/>
      <c r="M856" s="96"/>
    </row>
    <row r="857" spans="9:13">
      <c r="I857" s="96"/>
      <c r="K857" s="96"/>
      <c r="M857" s="96"/>
    </row>
    <row r="858" spans="9:13">
      <c r="I858" s="96"/>
      <c r="K858" s="96"/>
      <c r="M858" s="96"/>
    </row>
    <row r="859" spans="9:13">
      <c r="I859" s="96"/>
      <c r="K859" s="96"/>
      <c r="M859" s="96"/>
    </row>
    <row r="860" spans="9:13">
      <c r="I860" s="96"/>
      <c r="K860" s="96"/>
      <c r="M860" s="96"/>
    </row>
    <row r="861" spans="9:13">
      <c r="I861" s="96"/>
      <c r="K861" s="96"/>
      <c r="M861" s="96"/>
    </row>
    <row r="862" spans="9:13">
      <c r="I862" s="96"/>
      <c r="K862" s="96"/>
      <c r="M862" s="96"/>
    </row>
    <row r="863" spans="9:13">
      <c r="I863" s="96"/>
      <c r="K863" s="96"/>
      <c r="M863" s="96"/>
    </row>
    <row r="864" spans="9:13">
      <c r="I864" s="96"/>
      <c r="K864" s="96"/>
      <c r="M864" s="96"/>
    </row>
    <row r="865" spans="9:13">
      <c r="I865" s="96"/>
      <c r="K865" s="96"/>
      <c r="M865" s="96"/>
    </row>
    <row r="866" spans="9:13">
      <c r="I866" s="96"/>
      <c r="K866" s="96"/>
      <c r="M866" s="96"/>
    </row>
    <row r="867" spans="9:13">
      <c r="I867" s="96"/>
      <c r="K867" s="96"/>
      <c r="M867" s="96"/>
    </row>
    <row r="868" spans="9:13">
      <c r="I868" s="96"/>
      <c r="K868" s="96"/>
      <c r="M868" s="96"/>
    </row>
    <row r="869" spans="9:13">
      <c r="I869" s="96"/>
      <c r="K869" s="96"/>
      <c r="M869" s="96"/>
    </row>
    <row r="870" spans="9:13">
      <c r="I870" s="96"/>
      <c r="K870" s="96"/>
      <c r="M870" s="96"/>
    </row>
    <row r="871" spans="9:13">
      <c r="I871" s="96"/>
      <c r="K871" s="96"/>
      <c r="M871" s="96"/>
    </row>
    <row r="872" spans="9:13">
      <c r="I872" s="96"/>
      <c r="K872" s="96"/>
      <c r="M872" s="96"/>
    </row>
    <row r="873" spans="9:13">
      <c r="I873" s="96"/>
      <c r="K873" s="96"/>
      <c r="M873" s="96"/>
    </row>
    <row r="874" spans="9:13">
      <c r="I874" s="96"/>
      <c r="K874" s="96"/>
      <c r="M874" s="96"/>
    </row>
    <row r="875" spans="9:13">
      <c r="I875" s="96"/>
      <c r="K875" s="96"/>
      <c r="M875" s="96"/>
    </row>
    <row r="876" spans="9:13">
      <c r="I876" s="96"/>
      <c r="K876" s="96"/>
      <c r="M876" s="96"/>
    </row>
    <row r="877" spans="9:13">
      <c r="I877" s="96"/>
      <c r="K877" s="96"/>
      <c r="M877" s="96"/>
    </row>
    <row r="878" spans="9:13">
      <c r="I878" s="96"/>
      <c r="K878" s="96"/>
      <c r="M878" s="96"/>
    </row>
    <row r="879" spans="9:13">
      <c r="I879" s="96"/>
      <c r="K879" s="96"/>
      <c r="M879" s="96"/>
    </row>
    <row r="880" spans="9:13">
      <c r="I880" s="96"/>
      <c r="K880" s="96"/>
      <c r="M880" s="96"/>
    </row>
    <row r="881" spans="9:13">
      <c r="I881" s="96"/>
      <c r="K881" s="96"/>
      <c r="M881" s="96"/>
    </row>
    <row r="882" spans="9:13">
      <c r="I882" s="96"/>
      <c r="K882" s="96"/>
      <c r="M882" s="96"/>
    </row>
    <row r="883" spans="9:13">
      <c r="I883" s="96"/>
      <c r="K883" s="96"/>
      <c r="M883" s="96"/>
    </row>
    <row r="884" spans="9:13">
      <c r="I884" s="96"/>
      <c r="K884" s="96"/>
      <c r="M884" s="96"/>
    </row>
    <row r="885" spans="9:13">
      <c r="I885" s="96"/>
      <c r="K885" s="96"/>
      <c r="M885" s="96"/>
    </row>
    <row r="886" spans="9:13">
      <c r="I886" s="96"/>
      <c r="K886" s="96"/>
      <c r="M886" s="96"/>
    </row>
    <row r="887" spans="9:13">
      <c r="I887" s="96"/>
      <c r="K887" s="96"/>
      <c r="M887" s="96"/>
    </row>
    <row r="888" spans="9:13">
      <c r="I888" s="96"/>
      <c r="K888" s="96"/>
      <c r="M888" s="96"/>
    </row>
    <row r="889" spans="9:13">
      <c r="I889" s="96"/>
      <c r="K889" s="96"/>
      <c r="M889" s="96"/>
    </row>
    <row r="890" spans="9:13">
      <c r="I890" s="96"/>
      <c r="K890" s="96"/>
      <c r="M890" s="96"/>
    </row>
    <row r="891" spans="9:13">
      <c r="I891" s="96"/>
      <c r="K891" s="96"/>
      <c r="M891" s="96"/>
    </row>
    <row r="892" spans="9:13">
      <c r="I892" s="96"/>
      <c r="K892" s="96"/>
      <c r="M892" s="96"/>
    </row>
    <row r="893" spans="9:13">
      <c r="I893" s="96"/>
      <c r="K893" s="96"/>
      <c r="M893" s="96"/>
    </row>
    <row r="894" spans="9:13">
      <c r="I894" s="96"/>
      <c r="K894" s="96"/>
      <c r="M894" s="96"/>
    </row>
    <row r="895" spans="9:13">
      <c r="I895" s="96"/>
      <c r="K895" s="96"/>
      <c r="M895" s="96"/>
    </row>
    <row r="896" spans="9:13">
      <c r="I896" s="96"/>
      <c r="K896" s="96"/>
      <c r="M896" s="96"/>
    </row>
    <row r="897" spans="9:13">
      <c r="I897" s="96"/>
      <c r="K897" s="96"/>
      <c r="M897" s="96"/>
    </row>
    <row r="898" spans="9:13">
      <c r="I898" s="96"/>
      <c r="K898" s="96"/>
      <c r="M898" s="96"/>
    </row>
    <row r="899" spans="9:13">
      <c r="I899" s="96"/>
      <c r="K899" s="96"/>
      <c r="M899" s="96"/>
    </row>
    <row r="900" spans="9:13">
      <c r="I900" s="96"/>
      <c r="K900" s="96"/>
      <c r="M900" s="96"/>
    </row>
    <row r="901" spans="9:13">
      <c r="I901" s="96"/>
      <c r="K901" s="96"/>
      <c r="M901" s="96"/>
    </row>
    <row r="902" spans="9:13">
      <c r="I902" s="96"/>
      <c r="K902" s="96"/>
      <c r="M902" s="96"/>
    </row>
    <row r="903" spans="9:13">
      <c r="I903" s="96"/>
      <c r="K903" s="96"/>
      <c r="M903" s="96"/>
    </row>
    <row r="904" spans="9:13">
      <c r="I904" s="96"/>
      <c r="K904" s="96"/>
      <c r="M904" s="96"/>
    </row>
    <row r="905" spans="9:13">
      <c r="I905" s="96"/>
      <c r="K905" s="96"/>
      <c r="M905" s="96"/>
    </row>
    <row r="906" spans="9:13">
      <c r="I906" s="96"/>
      <c r="K906" s="96"/>
      <c r="M906" s="96"/>
    </row>
    <row r="907" spans="9:13">
      <c r="I907" s="96"/>
      <c r="K907" s="96"/>
      <c r="M907" s="96"/>
    </row>
    <row r="908" spans="9:13">
      <c r="I908" s="96"/>
      <c r="K908" s="96"/>
      <c r="M908" s="96"/>
    </row>
    <row r="909" spans="9:13">
      <c r="I909" s="96"/>
      <c r="K909" s="96"/>
      <c r="M909" s="96"/>
    </row>
    <row r="910" spans="9:13">
      <c r="I910" s="96"/>
      <c r="K910" s="96"/>
      <c r="M910" s="96"/>
    </row>
    <row r="911" spans="9:13">
      <c r="I911" s="96"/>
      <c r="K911" s="96"/>
      <c r="M911" s="96"/>
    </row>
    <row r="912" spans="9:13">
      <c r="I912" s="96"/>
      <c r="K912" s="96"/>
      <c r="M912" s="96"/>
    </row>
    <row r="913" spans="9:13">
      <c r="I913" s="96"/>
      <c r="K913" s="96"/>
      <c r="M913" s="96"/>
    </row>
    <row r="914" spans="9:13">
      <c r="I914" s="96"/>
      <c r="K914" s="96"/>
      <c r="M914" s="96"/>
    </row>
    <row r="915" spans="9:13">
      <c r="I915" s="96"/>
      <c r="K915" s="96"/>
      <c r="M915" s="96"/>
    </row>
    <row r="916" spans="9:13">
      <c r="I916" s="96"/>
      <c r="K916" s="96"/>
      <c r="M916" s="96"/>
    </row>
    <row r="917" spans="9:13">
      <c r="I917" s="96"/>
      <c r="K917" s="96"/>
      <c r="M917" s="96"/>
    </row>
    <row r="918" spans="9:13">
      <c r="I918" s="96"/>
      <c r="K918" s="96"/>
      <c r="M918" s="96"/>
    </row>
    <row r="919" spans="9:13">
      <c r="I919" s="96"/>
      <c r="K919" s="96"/>
      <c r="M919" s="96"/>
    </row>
    <row r="920" spans="9:13">
      <c r="I920" s="96"/>
      <c r="K920" s="96"/>
      <c r="M920" s="96"/>
    </row>
    <row r="921" spans="9:13">
      <c r="I921" s="96"/>
      <c r="K921" s="96"/>
      <c r="M921" s="96"/>
    </row>
    <row r="922" spans="9:13">
      <c r="I922" s="96"/>
      <c r="K922" s="96"/>
      <c r="M922" s="96"/>
    </row>
    <row r="923" spans="9:13">
      <c r="I923" s="96"/>
      <c r="K923" s="96"/>
      <c r="M923" s="96"/>
    </row>
    <row r="924" spans="9:13">
      <c r="I924" s="96"/>
      <c r="K924" s="96"/>
      <c r="M924" s="96"/>
    </row>
    <row r="925" spans="9:13">
      <c r="I925" s="96"/>
      <c r="K925" s="96"/>
      <c r="M925" s="96"/>
    </row>
    <row r="926" spans="9:13">
      <c r="I926" s="96"/>
      <c r="K926" s="96"/>
      <c r="M926" s="96"/>
    </row>
    <row r="927" spans="9:13">
      <c r="I927" s="96"/>
      <c r="K927" s="96"/>
      <c r="M927" s="96"/>
    </row>
    <row r="928" spans="9:13">
      <c r="I928" s="96"/>
      <c r="K928" s="96"/>
      <c r="M928" s="96"/>
    </row>
    <row r="929" spans="9:13">
      <c r="I929" s="96"/>
      <c r="K929" s="96"/>
      <c r="M929" s="96"/>
    </row>
    <row r="930" spans="9:13">
      <c r="I930" s="96"/>
      <c r="K930" s="96"/>
      <c r="M930" s="96"/>
    </row>
    <row r="931" spans="9:13">
      <c r="I931" s="96"/>
      <c r="K931" s="96"/>
      <c r="M931" s="96"/>
    </row>
    <row r="932" spans="9:13">
      <c r="I932" s="96"/>
      <c r="K932" s="96"/>
      <c r="M932" s="96"/>
    </row>
    <row r="933" spans="9:13">
      <c r="I933" s="96"/>
      <c r="K933" s="96"/>
      <c r="M933" s="96"/>
    </row>
    <row r="934" spans="9:13">
      <c r="I934" s="96"/>
      <c r="K934" s="96"/>
      <c r="M934" s="96"/>
    </row>
    <row r="935" spans="9:13">
      <c r="I935" s="96"/>
      <c r="K935" s="96"/>
      <c r="M935" s="96"/>
    </row>
    <row r="936" spans="9:13">
      <c r="I936" s="96"/>
      <c r="K936" s="96"/>
      <c r="M936" s="96"/>
    </row>
    <row r="937" spans="9:13">
      <c r="I937" s="96"/>
      <c r="K937" s="96"/>
      <c r="M937" s="96"/>
    </row>
    <row r="938" spans="9:13">
      <c r="I938" s="96"/>
      <c r="K938" s="96"/>
      <c r="M938" s="96"/>
    </row>
    <row r="939" spans="9:13">
      <c r="I939" s="96"/>
      <c r="K939" s="96"/>
      <c r="M939" s="96"/>
    </row>
    <row r="940" spans="9:13">
      <c r="I940" s="96"/>
      <c r="K940" s="96"/>
      <c r="M940" s="96"/>
    </row>
    <row r="941" spans="9:13">
      <c r="I941" s="96"/>
      <c r="K941" s="96"/>
      <c r="M941" s="96"/>
    </row>
    <row r="942" spans="9:13">
      <c r="I942" s="96"/>
      <c r="K942" s="96"/>
      <c r="M942" s="96"/>
    </row>
    <row r="943" spans="9:13">
      <c r="I943" s="96"/>
      <c r="K943" s="96"/>
      <c r="M943" s="96"/>
    </row>
    <row r="944" spans="9:13">
      <c r="I944" s="96"/>
      <c r="K944" s="96"/>
      <c r="M944" s="96"/>
    </row>
    <row r="945" spans="9:13">
      <c r="I945" s="96"/>
      <c r="K945" s="96"/>
      <c r="M945" s="96"/>
    </row>
    <row r="946" spans="9:13">
      <c r="I946" s="96"/>
      <c r="K946" s="96"/>
      <c r="M946" s="96"/>
    </row>
    <row r="947" spans="9:13">
      <c r="I947" s="96"/>
      <c r="K947" s="96"/>
      <c r="M947" s="96"/>
    </row>
    <row r="948" spans="9:13">
      <c r="I948" s="96"/>
      <c r="K948" s="96"/>
      <c r="M948" s="96"/>
    </row>
    <row r="949" spans="9:13">
      <c r="I949" s="96"/>
      <c r="K949" s="96"/>
      <c r="M949" s="96"/>
    </row>
    <row r="950" spans="9:13">
      <c r="I950" s="96"/>
      <c r="K950" s="96"/>
      <c r="M950" s="96"/>
    </row>
    <row r="951" spans="9:13">
      <c r="I951" s="96"/>
      <c r="K951" s="96"/>
      <c r="M951" s="96"/>
    </row>
    <row r="952" spans="9:13">
      <c r="I952" s="96"/>
      <c r="K952" s="96"/>
      <c r="M952" s="96"/>
    </row>
    <row r="953" spans="9:13">
      <c r="I953" s="96"/>
      <c r="K953" s="96"/>
      <c r="M953" s="96"/>
    </row>
    <row r="954" spans="9:13">
      <c r="I954" s="96"/>
      <c r="K954" s="96"/>
      <c r="M954" s="96"/>
    </row>
    <row r="955" spans="9:13">
      <c r="I955" s="96"/>
      <c r="K955" s="96"/>
      <c r="M955" s="96"/>
    </row>
    <row r="956" spans="9:13">
      <c r="I956" s="96"/>
      <c r="K956" s="96"/>
      <c r="M956" s="96"/>
    </row>
    <row r="957" spans="9:13">
      <c r="I957" s="96"/>
      <c r="K957" s="96"/>
      <c r="M957" s="96"/>
    </row>
    <row r="958" spans="9:13">
      <c r="I958" s="96"/>
      <c r="K958" s="96"/>
      <c r="M958" s="96"/>
    </row>
    <row r="959" spans="9:13">
      <c r="I959" s="96"/>
      <c r="K959" s="96"/>
      <c r="M959" s="96"/>
    </row>
    <row r="960" spans="9:13">
      <c r="I960" s="96"/>
      <c r="K960" s="96"/>
      <c r="M960" s="96"/>
    </row>
    <row r="961" spans="9:13">
      <c r="I961" s="96"/>
      <c r="K961" s="96"/>
      <c r="M961" s="96"/>
    </row>
    <row r="962" spans="9:13">
      <c r="I962" s="96"/>
      <c r="K962" s="96"/>
      <c r="M962" s="96"/>
    </row>
    <row r="963" spans="9:13">
      <c r="I963" s="96"/>
      <c r="K963" s="96"/>
      <c r="M963" s="96"/>
    </row>
    <row r="964" spans="9:13">
      <c r="I964" s="96"/>
      <c r="K964" s="96"/>
      <c r="M964" s="96"/>
    </row>
    <row r="965" spans="9:13">
      <c r="I965" s="96"/>
      <c r="K965" s="96"/>
      <c r="M965" s="96"/>
    </row>
    <row r="966" spans="9:13">
      <c r="I966" s="96"/>
      <c r="K966" s="96"/>
      <c r="M966" s="96"/>
    </row>
    <row r="967" spans="9:13">
      <c r="I967" s="96"/>
      <c r="K967" s="96"/>
      <c r="M967" s="96"/>
    </row>
    <row r="968" spans="9:13">
      <c r="I968" s="96"/>
      <c r="K968" s="96"/>
      <c r="M968" s="96"/>
    </row>
    <row r="969" spans="9:13">
      <c r="I969" s="96"/>
      <c r="K969" s="96"/>
      <c r="M969" s="96"/>
    </row>
    <row r="970" spans="9:13">
      <c r="I970" s="96"/>
      <c r="K970" s="96"/>
      <c r="M970" s="96"/>
    </row>
    <row r="971" spans="9:13">
      <c r="I971" s="96"/>
      <c r="K971" s="96"/>
      <c r="M971" s="96"/>
    </row>
    <row r="972" spans="9:13">
      <c r="I972" s="96"/>
      <c r="K972" s="96"/>
      <c r="M972" s="96"/>
    </row>
    <row r="973" spans="9:13">
      <c r="I973" s="96"/>
      <c r="K973" s="96"/>
      <c r="M973" s="96"/>
    </row>
    <row r="974" spans="9:13">
      <c r="I974" s="96"/>
      <c r="K974" s="96"/>
      <c r="M974" s="96"/>
    </row>
    <row r="975" spans="9:13">
      <c r="I975" s="96"/>
      <c r="K975" s="96"/>
      <c r="M975" s="96"/>
    </row>
    <row r="976" spans="9:13">
      <c r="I976" s="96"/>
      <c r="K976" s="96"/>
      <c r="M976" s="96"/>
    </row>
    <row r="977" spans="9:13">
      <c r="I977" s="96"/>
      <c r="K977" s="96"/>
      <c r="M977" s="96"/>
    </row>
    <row r="978" spans="9:13">
      <c r="I978" s="96"/>
      <c r="K978" s="96"/>
      <c r="M978" s="96"/>
    </row>
    <row r="979" spans="9:13">
      <c r="I979" s="96"/>
      <c r="K979" s="96"/>
      <c r="M979" s="96"/>
    </row>
    <row r="980" spans="9:13">
      <c r="I980" s="96"/>
      <c r="K980" s="96"/>
      <c r="M980" s="96"/>
    </row>
    <row r="981" spans="9:13">
      <c r="I981" s="96"/>
      <c r="K981" s="96"/>
      <c r="M981" s="96"/>
    </row>
    <row r="982" spans="9:13">
      <c r="I982" s="96"/>
      <c r="K982" s="96"/>
      <c r="M982" s="96"/>
    </row>
    <row r="983" spans="9:13">
      <c r="I983" s="96"/>
      <c r="K983" s="96"/>
      <c r="M983" s="96"/>
    </row>
    <row r="984" spans="9:13">
      <c r="I984" s="96"/>
      <c r="K984" s="96"/>
      <c r="M984" s="96"/>
    </row>
    <row r="985" spans="9:13">
      <c r="I985" s="96"/>
      <c r="K985" s="96"/>
      <c r="M985" s="96"/>
    </row>
    <row r="986" spans="9:13">
      <c r="I986" s="96"/>
      <c r="K986" s="96"/>
      <c r="M986" s="96"/>
    </row>
    <row r="987" spans="9:13">
      <c r="I987" s="96"/>
      <c r="K987" s="96"/>
      <c r="M987" s="96"/>
    </row>
    <row r="988" spans="9:13">
      <c r="I988" s="96"/>
      <c r="K988" s="96"/>
      <c r="M988" s="96"/>
    </row>
    <row r="989" spans="9:13">
      <c r="I989" s="96"/>
      <c r="K989" s="96"/>
      <c r="M989" s="96"/>
    </row>
    <row r="990" spans="9:13">
      <c r="I990" s="96"/>
      <c r="K990" s="96"/>
      <c r="M990" s="96"/>
    </row>
    <row r="991" spans="9:13">
      <c r="I991" s="96"/>
      <c r="K991" s="96"/>
      <c r="M991" s="96"/>
    </row>
    <row r="992" spans="9:13">
      <c r="I992" s="96"/>
      <c r="K992" s="96"/>
      <c r="M992" s="96"/>
    </row>
    <row r="993" spans="9:13">
      <c r="I993" s="96"/>
      <c r="K993" s="96"/>
      <c r="M993" s="96"/>
    </row>
    <row r="994" spans="9:13">
      <c r="I994" s="96"/>
      <c r="K994" s="96"/>
      <c r="M994" s="96"/>
    </row>
    <row r="995" spans="9:13">
      <c r="I995" s="96"/>
      <c r="K995" s="96"/>
      <c r="M995" s="96"/>
    </row>
    <row r="996" spans="9:13">
      <c r="I996" s="96"/>
      <c r="K996" s="96"/>
      <c r="M996" s="96"/>
    </row>
    <row r="997" spans="9:13">
      <c r="I997" s="96"/>
      <c r="K997" s="96"/>
      <c r="M997" s="96"/>
    </row>
    <row r="998" spans="9:13">
      <c r="I998" s="96"/>
      <c r="K998" s="96"/>
      <c r="M998" s="96"/>
    </row>
    <row r="999" spans="9:13">
      <c r="I999" s="96"/>
      <c r="K999" s="96"/>
      <c r="M999" s="96"/>
    </row>
    <row r="1000" spans="9:13">
      <c r="I1000" s="96"/>
      <c r="K1000" s="96"/>
      <c r="M1000" s="96"/>
    </row>
    <row r="1001" spans="9:13">
      <c r="I1001" s="96"/>
      <c r="K1001" s="96"/>
      <c r="M1001" s="96"/>
    </row>
    <row r="1002" spans="9:13">
      <c r="I1002" s="96"/>
      <c r="K1002" s="96"/>
      <c r="M1002" s="96"/>
    </row>
    <row r="1003" spans="9:13">
      <c r="I1003" s="96"/>
      <c r="K1003" s="96"/>
      <c r="M1003" s="96"/>
    </row>
  </sheetData>
  <sheetProtection sort="0"/>
  <sortState ref="A4:M503">
    <sortCondition ref="J4:J503"/>
  </sortState>
  <mergeCells count="9">
    <mergeCell ref="A2:M2"/>
    <mergeCell ref="A1:M1"/>
    <mergeCell ref="O14:P14"/>
    <mergeCell ref="O16:P16"/>
    <mergeCell ref="O17:P17"/>
    <mergeCell ref="O3:P3"/>
    <mergeCell ref="O10:P10"/>
    <mergeCell ref="O11:P11"/>
    <mergeCell ref="O13:P13"/>
  </mergeCells>
  <dataValidations count="4">
    <dataValidation type="list" allowBlank="1" showInputMessage="1" showErrorMessage="1" sqref="B1004:E1048576" xr:uid="{00000000-0002-0000-0000-000000000000}">
      <formula1>FuturityDerby</formula1>
    </dataValidation>
    <dataValidation type="list" allowBlank="1" showInputMessage="1" showErrorMessage="1" sqref="I4:I503" xr:uid="{00000000-0002-0000-0000-000001000000}">
      <formula1>Penalties</formula1>
    </dataValidation>
    <dataValidation type="list" allowBlank="1" showInputMessage="1" showErrorMessage="1" sqref="D4:E503" xr:uid="{00000000-0002-0000-0000-000003000000}">
      <formula1>Incentives</formula1>
    </dataValidation>
    <dataValidation type="list" allowBlank="1" showInputMessage="1" showErrorMessage="1" sqref="A4:C503" xr:uid="{00000000-0002-0000-0000-000002000000}">
      <formula1>X</formula1>
    </dataValidation>
  </dataValidations>
  <pageMargins left="0.25" right="0.25" top="0.75" bottom="1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1"/>
  <sheetViews>
    <sheetView topLeftCell="E1" workbookViewId="0">
      <selection activeCell="L22" sqref="L22"/>
    </sheetView>
  </sheetViews>
  <sheetFormatPr baseColWidth="10" defaultColWidth="8.83203125" defaultRowHeight="15"/>
  <cols>
    <col min="1" max="1" width="8" hidden="1" customWidth="1"/>
    <col min="2" max="2" width="6.33203125" hidden="1" customWidth="1"/>
    <col min="3" max="3" width="7.1640625" customWidth="1"/>
    <col min="4" max="4" width="7" hidden="1" customWidth="1"/>
    <col min="6" max="6" width="23.83203125" customWidth="1"/>
    <col min="7" max="7" width="22.6640625" customWidth="1"/>
    <col min="10" max="10" width="9.83203125" customWidth="1"/>
  </cols>
  <sheetData>
    <row r="1" spans="1:12" ht="30">
      <c r="A1" s="107" t="s">
        <v>124</v>
      </c>
      <c r="B1" s="107" t="s">
        <v>111</v>
      </c>
      <c r="C1" s="107" t="s">
        <v>108</v>
      </c>
      <c r="D1" s="107" t="s">
        <v>96</v>
      </c>
      <c r="E1" s="107" t="s">
        <v>109</v>
      </c>
      <c r="F1" s="107" t="s">
        <v>43</v>
      </c>
      <c r="G1" s="107" t="s">
        <v>42</v>
      </c>
      <c r="H1" s="107" t="s">
        <v>113</v>
      </c>
      <c r="I1" s="108" t="s">
        <v>110</v>
      </c>
      <c r="J1" s="107" t="s">
        <v>100</v>
      </c>
      <c r="K1" s="107" t="s">
        <v>115</v>
      </c>
      <c r="L1" s="107" t="s">
        <v>116</v>
      </c>
    </row>
    <row r="2" spans="1:12" ht="16">
      <c r="A2" s="104"/>
      <c r="B2" s="104"/>
      <c r="C2" s="104"/>
      <c r="D2" s="104"/>
      <c r="E2" s="101">
        <v>1</v>
      </c>
      <c r="F2" s="104" t="s">
        <v>331</v>
      </c>
      <c r="G2" s="104" t="s">
        <v>332</v>
      </c>
      <c r="H2" s="104"/>
      <c r="I2" s="105">
        <v>15.831</v>
      </c>
      <c r="J2" s="91"/>
      <c r="K2" s="92" t="s">
        <v>691</v>
      </c>
      <c r="L2" s="93">
        <v>121.8</v>
      </c>
    </row>
    <row r="3" spans="1:12" ht="16">
      <c r="A3" s="104"/>
      <c r="B3" s="104"/>
      <c r="C3" s="104"/>
      <c r="D3" s="104"/>
      <c r="E3" s="101">
        <v>2</v>
      </c>
      <c r="F3" s="104" t="s">
        <v>331</v>
      </c>
      <c r="G3" s="104" t="s">
        <v>358</v>
      </c>
      <c r="H3" s="104"/>
      <c r="I3" s="105">
        <v>16.015999999999998</v>
      </c>
      <c r="J3" s="91"/>
      <c r="K3" s="92" t="s">
        <v>692</v>
      </c>
      <c r="L3" s="93">
        <v>81.2</v>
      </c>
    </row>
    <row r="4" spans="1:12" ht="16">
      <c r="A4" s="104"/>
      <c r="B4" s="104"/>
      <c r="C4" s="104"/>
      <c r="D4" s="104"/>
      <c r="E4" s="101">
        <v>3</v>
      </c>
      <c r="F4" s="104" t="s">
        <v>502</v>
      </c>
      <c r="G4" s="104" t="s">
        <v>503</v>
      </c>
      <c r="H4" s="104"/>
      <c r="I4" s="105">
        <v>16.187999999999999</v>
      </c>
      <c r="J4" s="91"/>
      <c r="K4" s="92"/>
      <c r="L4" s="93"/>
    </row>
    <row r="5" spans="1:12" ht="16">
      <c r="A5" s="104"/>
      <c r="B5" s="104"/>
      <c r="C5" s="104"/>
      <c r="D5" s="104"/>
      <c r="E5" s="101">
        <v>4</v>
      </c>
      <c r="F5" s="104" t="s">
        <v>662</v>
      </c>
      <c r="G5" s="104" t="s">
        <v>453</v>
      </c>
      <c r="H5" s="104"/>
      <c r="I5" s="105">
        <v>16.274000000000001</v>
      </c>
      <c r="J5" s="91"/>
      <c r="K5" s="92"/>
      <c r="L5" s="93"/>
    </row>
    <row r="6" spans="1:12" ht="16">
      <c r="A6" s="104"/>
      <c r="B6" s="104"/>
      <c r="C6" s="104"/>
      <c r="D6" s="104"/>
      <c r="E6" s="101">
        <v>5</v>
      </c>
      <c r="F6" s="104" t="s">
        <v>303</v>
      </c>
      <c r="G6" s="104" t="s">
        <v>304</v>
      </c>
      <c r="H6" s="104"/>
      <c r="I6" s="105">
        <v>16.454000000000001</v>
      </c>
      <c r="J6" s="91"/>
      <c r="K6" s="92" t="s">
        <v>699</v>
      </c>
      <c r="L6" s="93">
        <v>104</v>
      </c>
    </row>
    <row r="7" spans="1:12" ht="16">
      <c r="A7" s="104"/>
      <c r="B7" s="104"/>
      <c r="C7" s="104"/>
      <c r="D7" s="104"/>
      <c r="E7" s="101">
        <v>6</v>
      </c>
      <c r="F7" s="104" t="s">
        <v>337</v>
      </c>
      <c r="G7" s="104" t="s">
        <v>338</v>
      </c>
      <c r="H7" s="104"/>
      <c r="I7" s="105">
        <v>16.459</v>
      </c>
      <c r="J7" s="91"/>
      <c r="K7" s="92" t="s">
        <v>700</v>
      </c>
      <c r="L7" s="93">
        <v>70</v>
      </c>
    </row>
    <row r="8" spans="1:12" ht="16">
      <c r="A8" s="104"/>
      <c r="B8" s="104"/>
      <c r="C8" s="104"/>
      <c r="D8" s="104"/>
      <c r="E8" s="101">
        <v>7</v>
      </c>
      <c r="F8" s="104" t="s">
        <v>411</v>
      </c>
      <c r="G8" s="104" t="s">
        <v>413</v>
      </c>
      <c r="H8" s="104"/>
      <c r="I8" s="105">
        <v>16.492000000000001</v>
      </c>
      <c r="J8" s="91"/>
      <c r="K8" s="92"/>
      <c r="L8" s="93"/>
    </row>
    <row r="9" spans="1:12" ht="16">
      <c r="A9" s="104"/>
      <c r="B9" s="104"/>
      <c r="C9" s="104"/>
      <c r="D9" s="104"/>
      <c r="E9" s="101">
        <v>8</v>
      </c>
      <c r="F9" s="104" t="s">
        <v>307</v>
      </c>
      <c r="G9" s="104" t="s">
        <v>308</v>
      </c>
      <c r="H9" s="104"/>
      <c r="I9" s="105">
        <v>16.526</v>
      </c>
      <c r="J9" s="91"/>
      <c r="K9" s="92"/>
      <c r="L9" s="93"/>
    </row>
    <row r="10" spans="1:12" ht="16">
      <c r="A10" s="104"/>
      <c r="B10" s="104"/>
      <c r="C10" s="104"/>
      <c r="D10" s="104"/>
      <c r="E10" s="101">
        <v>9</v>
      </c>
      <c r="F10" s="104" t="s">
        <v>237</v>
      </c>
      <c r="G10" s="104" t="s">
        <v>544</v>
      </c>
      <c r="H10" s="104"/>
      <c r="I10" s="105">
        <v>16.579000000000001</v>
      </c>
      <c r="J10" s="91"/>
      <c r="K10" s="92"/>
      <c r="L10" s="93"/>
    </row>
    <row r="11" spans="1:12" ht="16">
      <c r="A11" s="104"/>
      <c r="B11" s="104"/>
      <c r="C11" s="104"/>
      <c r="D11" s="104"/>
      <c r="E11" s="101">
        <v>10</v>
      </c>
      <c r="F11" s="104" t="s">
        <v>647</v>
      </c>
      <c r="G11" s="104" t="s">
        <v>648</v>
      </c>
      <c r="H11" s="104"/>
      <c r="I11" s="105">
        <v>16.689</v>
      </c>
      <c r="J11" s="91"/>
      <c r="K11" s="92"/>
      <c r="L11" s="93"/>
    </row>
    <row r="12" spans="1:12" ht="16">
      <c r="A12" s="104"/>
      <c r="B12" s="104"/>
      <c r="C12" s="104"/>
      <c r="D12" s="104"/>
      <c r="E12" s="101">
        <v>11</v>
      </c>
      <c r="F12" s="104" t="s">
        <v>229</v>
      </c>
      <c r="G12" s="104" t="s">
        <v>231</v>
      </c>
      <c r="H12" s="104"/>
      <c r="I12" s="105">
        <v>16.736999999999998</v>
      </c>
      <c r="J12" s="91"/>
      <c r="K12" s="92"/>
      <c r="L12" s="93"/>
    </row>
    <row r="13" spans="1:12" ht="16">
      <c r="A13" s="104"/>
      <c r="B13" s="104"/>
      <c r="C13" s="104"/>
      <c r="D13" s="104"/>
      <c r="E13" s="101">
        <v>12</v>
      </c>
      <c r="F13" s="104" t="s">
        <v>178</v>
      </c>
      <c r="G13" s="104" t="s">
        <v>179</v>
      </c>
      <c r="H13" s="104"/>
      <c r="I13" s="105">
        <v>16.742999999999999</v>
      </c>
      <c r="J13" s="91"/>
      <c r="K13" s="92"/>
      <c r="L13" s="93"/>
    </row>
    <row r="14" spans="1:12" ht="16">
      <c r="A14" s="104"/>
      <c r="B14" s="104"/>
      <c r="C14" s="104"/>
      <c r="D14" s="104"/>
      <c r="E14" s="101">
        <v>13</v>
      </c>
      <c r="F14" s="104" t="s">
        <v>159</v>
      </c>
      <c r="G14" s="104" t="s">
        <v>160</v>
      </c>
      <c r="H14" s="104"/>
      <c r="I14" s="105">
        <v>16.760999999999999</v>
      </c>
      <c r="J14" s="91"/>
      <c r="K14" s="92"/>
      <c r="L14" s="93"/>
    </row>
    <row r="15" spans="1:12" ht="16">
      <c r="A15" s="104"/>
      <c r="B15" s="104"/>
      <c r="C15" s="104"/>
      <c r="D15" s="104"/>
      <c r="E15" s="101">
        <v>14</v>
      </c>
      <c r="F15" s="104" t="s">
        <v>491</v>
      </c>
      <c r="G15" s="104" t="s">
        <v>492</v>
      </c>
      <c r="H15" s="104"/>
      <c r="I15" s="105">
        <v>16.818999999999999</v>
      </c>
      <c r="J15" s="91"/>
      <c r="K15" s="92"/>
      <c r="L15" s="93"/>
    </row>
    <row r="16" spans="1:12" ht="16">
      <c r="A16" s="104"/>
      <c r="B16" s="104"/>
      <c r="C16" s="104"/>
      <c r="D16" s="104"/>
      <c r="E16" s="101">
        <v>15</v>
      </c>
      <c r="F16" s="104" t="s">
        <v>483</v>
      </c>
      <c r="G16" s="104" t="s">
        <v>484</v>
      </c>
      <c r="H16" s="104"/>
      <c r="I16" s="105">
        <v>17.010999999999999</v>
      </c>
      <c r="J16" s="91"/>
      <c r="K16" s="92" t="s">
        <v>707</v>
      </c>
      <c r="L16" s="93">
        <v>70</v>
      </c>
    </row>
    <row r="17" spans="1:12" ht="16">
      <c r="A17" s="104"/>
      <c r="B17" s="104"/>
      <c r="C17" s="104"/>
      <c r="D17" s="104"/>
      <c r="E17" s="101">
        <v>16</v>
      </c>
      <c r="F17" s="104" t="s">
        <v>229</v>
      </c>
      <c r="G17" s="104" t="s">
        <v>230</v>
      </c>
      <c r="H17" s="104"/>
      <c r="I17" s="105">
        <v>17.013999999999999</v>
      </c>
      <c r="J17" s="91"/>
      <c r="K17" s="92" t="s">
        <v>708</v>
      </c>
      <c r="L17" s="93">
        <v>46</v>
      </c>
    </row>
    <row r="18" spans="1:12" ht="16">
      <c r="A18" s="104"/>
      <c r="B18" s="104"/>
      <c r="C18" s="104"/>
      <c r="D18" s="104"/>
      <c r="E18" s="101">
        <v>17</v>
      </c>
      <c r="F18" s="104" t="s">
        <v>305</v>
      </c>
      <c r="G18" s="104" t="s">
        <v>306</v>
      </c>
      <c r="H18" s="104"/>
      <c r="I18" s="105">
        <v>17.044</v>
      </c>
      <c r="J18" s="91"/>
      <c r="K18" s="92"/>
      <c r="L18" s="93"/>
    </row>
    <row r="19" spans="1:12" ht="16">
      <c r="A19" s="104"/>
      <c r="B19" s="104"/>
      <c r="C19" s="104"/>
      <c r="D19" s="104"/>
      <c r="E19" s="101">
        <v>18</v>
      </c>
      <c r="F19" s="104" t="s">
        <v>627</v>
      </c>
      <c r="G19" s="104" t="s">
        <v>628</v>
      </c>
      <c r="H19" s="104"/>
      <c r="I19" s="105">
        <v>17.32</v>
      </c>
      <c r="J19" s="91"/>
      <c r="K19" s="92"/>
      <c r="L19" s="93"/>
    </row>
    <row r="20" spans="1:12" ht="16">
      <c r="A20" s="104"/>
      <c r="B20" s="104"/>
      <c r="C20" s="104"/>
      <c r="D20" s="104"/>
      <c r="E20" s="101">
        <v>19</v>
      </c>
      <c r="F20" s="104" t="s">
        <v>347</v>
      </c>
      <c r="G20" s="104" t="s">
        <v>348</v>
      </c>
      <c r="H20" s="104"/>
      <c r="I20" s="105">
        <v>17.625</v>
      </c>
      <c r="J20" s="91"/>
      <c r="K20" s="92" t="s">
        <v>715</v>
      </c>
      <c r="L20" s="93">
        <v>52</v>
      </c>
    </row>
    <row r="21" spans="1:12" ht="16">
      <c r="A21" s="104"/>
      <c r="B21" s="104"/>
      <c r="C21" s="104"/>
      <c r="D21" s="104"/>
      <c r="E21" s="101">
        <v>20</v>
      </c>
      <c r="F21" s="104" t="s">
        <v>185</v>
      </c>
      <c r="G21" s="104" t="s">
        <v>186</v>
      </c>
      <c r="H21" s="104"/>
      <c r="I21" s="105">
        <v>18.440000000000001</v>
      </c>
      <c r="J21" s="91"/>
      <c r="K21" s="92" t="s">
        <v>716</v>
      </c>
      <c r="L21" s="93">
        <v>35</v>
      </c>
    </row>
    <row r="22" spans="1:12" ht="16">
      <c r="A22" s="104"/>
      <c r="B22" s="104"/>
      <c r="C22" s="104"/>
      <c r="D22" s="104"/>
      <c r="E22" s="101">
        <v>21</v>
      </c>
      <c r="F22" s="104" t="s">
        <v>159</v>
      </c>
      <c r="G22" s="104" t="s">
        <v>161</v>
      </c>
      <c r="H22" s="104"/>
      <c r="I22" s="105">
        <v>18.798999999999999</v>
      </c>
      <c r="J22" s="91"/>
      <c r="K22" s="92"/>
      <c r="L22" s="93"/>
    </row>
    <row r="23" spans="1:12" ht="16">
      <c r="A23" s="104"/>
      <c r="B23" s="104"/>
      <c r="C23" s="104"/>
      <c r="D23" s="104"/>
      <c r="E23" s="101">
        <v>22</v>
      </c>
      <c r="F23" s="104" t="s">
        <v>167</v>
      </c>
      <c r="G23" s="104" t="s">
        <v>169</v>
      </c>
      <c r="H23" s="104"/>
      <c r="I23" s="105" t="s">
        <v>599</v>
      </c>
      <c r="J23" s="91"/>
      <c r="K23" s="92"/>
      <c r="L23" s="93"/>
    </row>
    <row r="24" spans="1:12" ht="16">
      <c r="A24" s="104"/>
      <c r="B24" s="104"/>
      <c r="C24" s="104"/>
      <c r="D24" s="104"/>
      <c r="E24" s="101">
        <v>23</v>
      </c>
      <c r="F24" s="104" t="s">
        <v>237</v>
      </c>
      <c r="G24" s="104" t="s">
        <v>238</v>
      </c>
      <c r="H24" s="104"/>
      <c r="I24" s="105" t="s">
        <v>597</v>
      </c>
      <c r="J24" s="91"/>
      <c r="K24" s="92"/>
      <c r="L24" s="93"/>
    </row>
    <row r="25" spans="1:12" ht="16">
      <c r="A25" s="104"/>
      <c r="B25" s="104"/>
      <c r="C25" s="104"/>
      <c r="D25" s="104"/>
      <c r="E25" s="101">
        <v>25</v>
      </c>
      <c r="F25" s="104" t="s">
        <v>224</v>
      </c>
      <c r="G25" s="104" t="s">
        <v>225</v>
      </c>
      <c r="H25" s="104"/>
      <c r="I25" s="105" t="s">
        <v>587</v>
      </c>
      <c r="J25" s="91"/>
      <c r="K25" s="92"/>
      <c r="L25" s="93"/>
    </row>
    <row r="26" spans="1:12" ht="16">
      <c r="A26" s="104"/>
      <c r="B26" s="104"/>
      <c r="C26" s="104"/>
      <c r="D26" s="104"/>
      <c r="E26" s="101">
        <v>26</v>
      </c>
      <c r="F26" s="104" t="s">
        <v>266</v>
      </c>
      <c r="G26" s="104" t="s">
        <v>267</v>
      </c>
      <c r="H26" s="104"/>
      <c r="I26" s="105" t="s">
        <v>581</v>
      </c>
      <c r="J26" s="91"/>
      <c r="K26" s="92"/>
      <c r="L26" s="93"/>
    </row>
    <row r="27" spans="1:12" ht="16">
      <c r="A27" s="104"/>
      <c r="B27" s="104"/>
      <c r="C27" s="104"/>
      <c r="D27" s="104"/>
      <c r="E27" s="101">
        <v>27</v>
      </c>
      <c r="F27" s="104" t="s">
        <v>431</v>
      </c>
      <c r="G27" s="104" t="s">
        <v>433</v>
      </c>
      <c r="H27" s="104"/>
      <c r="I27" s="105" t="s">
        <v>652</v>
      </c>
      <c r="J27" s="91"/>
      <c r="K27" s="92"/>
      <c r="L27" s="93"/>
    </row>
    <row r="28" spans="1:12" ht="16">
      <c r="A28" s="104"/>
      <c r="B28" s="104"/>
      <c r="C28" s="104"/>
      <c r="D28" s="104"/>
      <c r="E28" s="101">
        <v>28</v>
      </c>
      <c r="F28" s="104" t="s">
        <v>431</v>
      </c>
      <c r="G28" s="104" t="s">
        <v>432</v>
      </c>
      <c r="H28" s="104"/>
      <c r="I28" s="105" t="s">
        <v>659</v>
      </c>
      <c r="J28" s="91"/>
      <c r="K28" s="92"/>
      <c r="L28" s="93"/>
    </row>
    <row r="29" spans="1:12" ht="16">
      <c r="A29" s="104"/>
      <c r="B29" s="104"/>
      <c r="C29" s="104"/>
      <c r="D29" s="104"/>
      <c r="E29" s="101">
        <v>29</v>
      </c>
      <c r="F29" s="104" t="s">
        <v>178</v>
      </c>
      <c r="G29" s="104" t="s">
        <v>180</v>
      </c>
      <c r="H29" s="104"/>
      <c r="I29" s="105" t="s">
        <v>601</v>
      </c>
      <c r="J29" s="91"/>
      <c r="K29" s="92"/>
      <c r="L29" s="93"/>
    </row>
    <row r="30" spans="1:12" ht="16">
      <c r="A30" s="104"/>
      <c r="B30" s="104"/>
      <c r="C30" s="104"/>
      <c r="D30" s="104"/>
      <c r="E30" s="101">
        <v>30</v>
      </c>
      <c r="F30" s="104"/>
      <c r="G30" s="104"/>
      <c r="H30" s="104"/>
      <c r="I30" s="105"/>
      <c r="J30" s="91"/>
      <c r="K30" s="92"/>
      <c r="L30" s="93"/>
    </row>
    <row r="31" spans="1:12" ht="16">
      <c r="A31" s="104"/>
      <c r="B31" s="104"/>
      <c r="C31" s="104"/>
      <c r="D31" s="104"/>
      <c r="E31" s="101">
        <v>31</v>
      </c>
      <c r="F31" s="104"/>
      <c r="G31" s="104"/>
      <c r="H31" s="104"/>
      <c r="I31" s="105"/>
      <c r="J31" s="91"/>
      <c r="K31" s="92"/>
      <c r="L31" s="93"/>
    </row>
    <row r="32" spans="1:12" ht="16">
      <c r="A32" s="104"/>
      <c r="B32" s="104"/>
      <c r="C32" s="104"/>
      <c r="D32" s="104"/>
      <c r="E32" s="101">
        <v>32</v>
      </c>
      <c r="F32" s="104"/>
      <c r="G32" s="104"/>
      <c r="H32" s="104"/>
      <c r="I32" s="105"/>
      <c r="J32" s="91"/>
      <c r="K32" s="92"/>
      <c r="L32" s="93"/>
    </row>
    <row r="33" spans="1:12" ht="16">
      <c r="A33" s="104"/>
      <c r="B33" s="104"/>
      <c r="C33" s="104"/>
      <c r="D33" s="104"/>
      <c r="E33" s="101">
        <v>24</v>
      </c>
      <c r="F33" s="104"/>
      <c r="G33" s="104"/>
      <c r="H33" s="104"/>
      <c r="I33" s="105"/>
      <c r="J33" s="91"/>
      <c r="K33" s="92"/>
      <c r="L33" s="93"/>
    </row>
    <row r="34" spans="1:12" ht="16">
      <c r="A34" s="104"/>
      <c r="B34" s="104"/>
      <c r="C34" s="104"/>
      <c r="D34" s="104"/>
      <c r="E34" s="101">
        <v>33</v>
      </c>
      <c r="F34" s="104"/>
      <c r="G34" s="104"/>
      <c r="H34" s="104"/>
      <c r="I34" s="105"/>
      <c r="J34" s="91"/>
      <c r="K34" s="92"/>
      <c r="L34" s="93"/>
    </row>
    <row r="35" spans="1:12" ht="16">
      <c r="A35" s="104"/>
      <c r="B35" s="104"/>
      <c r="C35" s="104"/>
      <c r="D35" s="104"/>
      <c r="E35" s="101">
        <v>34</v>
      </c>
      <c r="F35" s="104"/>
      <c r="G35" s="104"/>
      <c r="H35" s="104"/>
      <c r="I35" s="105"/>
      <c r="J35" s="91"/>
      <c r="K35" s="92"/>
      <c r="L35" s="93"/>
    </row>
    <row r="36" spans="1:12" ht="16">
      <c r="A36" s="104"/>
      <c r="B36" s="104"/>
      <c r="C36" s="104"/>
      <c r="D36" s="104"/>
      <c r="E36" s="101">
        <v>35</v>
      </c>
      <c r="F36" s="104"/>
      <c r="G36" s="104"/>
      <c r="H36" s="104"/>
      <c r="I36" s="105"/>
      <c r="J36" s="91"/>
      <c r="K36" s="92"/>
      <c r="L36" s="93"/>
    </row>
    <row r="37" spans="1:12" ht="16">
      <c r="A37" s="104"/>
      <c r="B37" s="104"/>
      <c r="C37" s="104"/>
      <c r="D37" s="104"/>
      <c r="E37" s="101">
        <v>36</v>
      </c>
      <c r="F37" s="104"/>
      <c r="G37" s="104"/>
      <c r="H37" s="104"/>
      <c r="I37" s="105"/>
      <c r="J37" s="91"/>
      <c r="K37" s="92"/>
      <c r="L37" s="93"/>
    </row>
    <row r="38" spans="1:12" ht="16">
      <c r="A38" s="104"/>
      <c r="B38" s="104"/>
      <c r="C38" s="104"/>
      <c r="D38" s="104"/>
      <c r="E38" s="101">
        <v>37</v>
      </c>
      <c r="F38" s="104"/>
      <c r="G38" s="104"/>
      <c r="H38" s="104"/>
      <c r="I38" s="105"/>
      <c r="J38" s="91"/>
      <c r="K38" s="92"/>
      <c r="L38" s="93"/>
    </row>
    <row r="39" spans="1:12" ht="16">
      <c r="A39" s="104"/>
      <c r="B39" s="104"/>
      <c r="C39" s="104"/>
      <c r="D39" s="104"/>
      <c r="E39" s="101">
        <v>38</v>
      </c>
      <c r="F39" s="104"/>
      <c r="G39" s="104"/>
      <c r="H39" s="104"/>
      <c r="I39" s="105"/>
      <c r="J39" s="91"/>
      <c r="K39" s="92"/>
      <c r="L39" s="93"/>
    </row>
    <row r="40" spans="1:12" ht="16">
      <c r="A40" s="104"/>
      <c r="B40" s="104"/>
      <c r="C40" s="104"/>
      <c r="D40" s="104"/>
      <c r="E40" s="101">
        <v>39</v>
      </c>
      <c r="F40" s="104"/>
      <c r="G40" s="104"/>
      <c r="H40" s="104"/>
      <c r="I40" s="105"/>
      <c r="J40" s="91"/>
      <c r="K40" s="92"/>
      <c r="L40" s="93"/>
    </row>
    <row r="41" spans="1:12" ht="16">
      <c r="A41" s="104"/>
      <c r="B41" s="104"/>
      <c r="C41" s="104"/>
      <c r="D41" s="104"/>
      <c r="E41" s="101">
        <v>40</v>
      </c>
      <c r="F41" s="104"/>
      <c r="G41" s="104"/>
      <c r="H41" s="104"/>
      <c r="I41" s="105"/>
      <c r="J41" s="91"/>
      <c r="K41" s="92"/>
      <c r="L41" s="93"/>
    </row>
    <row r="42" spans="1:12" ht="16">
      <c r="A42" s="104"/>
      <c r="B42" s="104"/>
      <c r="C42" s="104"/>
      <c r="D42" s="104"/>
      <c r="E42" s="101">
        <v>41</v>
      </c>
      <c r="F42" s="104"/>
      <c r="G42" s="104"/>
      <c r="H42" s="104"/>
      <c r="I42" s="105"/>
      <c r="J42" s="91">
        <f t="shared" ref="J42:J105" si="0">IF(OR(H42=5,H42=10, H42=15, H42="BP",H42="SCR"),"NT",I42)</f>
        <v>0</v>
      </c>
      <c r="K42" s="92"/>
      <c r="L42" s="93"/>
    </row>
    <row r="43" spans="1:12" ht="16">
      <c r="A43" s="104"/>
      <c r="B43" s="104"/>
      <c r="C43" s="104"/>
      <c r="D43" s="104"/>
      <c r="E43" s="101">
        <v>42</v>
      </c>
      <c r="F43" s="104"/>
      <c r="G43" s="104"/>
      <c r="H43" s="104"/>
      <c r="I43" s="105"/>
      <c r="J43" s="91">
        <f t="shared" si="0"/>
        <v>0</v>
      </c>
      <c r="K43" s="92"/>
      <c r="L43" s="93"/>
    </row>
    <row r="44" spans="1:12" ht="16">
      <c r="A44" s="104"/>
      <c r="B44" s="104"/>
      <c r="C44" s="104"/>
      <c r="D44" s="104"/>
      <c r="E44" s="101">
        <v>43</v>
      </c>
      <c r="F44" s="104"/>
      <c r="G44" s="104"/>
      <c r="H44" s="104"/>
      <c r="I44" s="105"/>
      <c r="J44" s="91">
        <f t="shared" si="0"/>
        <v>0</v>
      </c>
      <c r="K44" s="92"/>
      <c r="L44" s="93"/>
    </row>
    <row r="45" spans="1:12" ht="16">
      <c r="A45" s="104"/>
      <c r="B45" s="104"/>
      <c r="C45" s="104"/>
      <c r="D45" s="104"/>
      <c r="E45" s="101">
        <v>44</v>
      </c>
      <c r="F45" s="104"/>
      <c r="G45" s="104"/>
      <c r="H45" s="104"/>
      <c r="I45" s="105"/>
      <c r="J45" s="91">
        <f t="shared" si="0"/>
        <v>0</v>
      </c>
      <c r="K45" s="92"/>
      <c r="L45" s="93"/>
    </row>
    <row r="46" spans="1:12" ht="16">
      <c r="A46" s="104"/>
      <c r="B46" s="104"/>
      <c r="C46" s="104"/>
      <c r="D46" s="104"/>
      <c r="E46" s="101">
        <v>45</v>
      </c>
      <c r="F46" s="104"/>
      <c r="G46" s="104"/>
      <c r="H46" s="104"/>
      <c r="I46" s="105"/>
      <c r="J46" s="91">
        <f t="shared" si="0"/>
        <v>0</v>
      </c>
      <c r="K46" s="92"/>
      <c r="L46" s="93"/>
    </row>
    <row r="47" spans="1:12" ht="16">
      <c r="A47" s="104"/>
      <c r="B47" s="104"/>
      <c r="C47" s="104"/>
      <c r="D47" s="104"/>
      <c r="E47" s="101">
        <v>46</v>
      </c>
      <c r="F47" s="104"/>
      <c r="G47" s="104"/>
      <c r="H47" s="104"/>
      <c r="I47" s="105"/>
      <c r="J47" s="91">
        <f t="shared" si="0"/>
        <v>0</v>
      </c>
      <c r="K47" s="92"/>
      <c r="L47" s="93"/>
    </row>
    <row r="48" spans="1:12" ht="16">
      <c r="A48" s="104"/>
      <c r="B48" s="104"/>
      <c r="C48" s="104"/>
      <c r="D48" s="104"/>
      <c r="E48" s="101">
        <v>47</v>
      </c>
      <c r="F48" s="104"/>
      <c r="G48" s="104"/>
      <c r="H48" s="104"/>
      <c r="I48" s="105"/>
      <c r="J48" s="91">
        <f t="shared" si="0"/>
        <v>0</v>
      </c>
      <c r="K48" s="92"/>
      <c r="L48" s="93"/>
    </row>
    <row r="49" spans="1:12" ht="16">
      <c r="A49" s="104"/>
      <c r="B49" s="104"/>
      <c r="C49" s="104"/>
      <c r="D49" s="104"/>
      <c r="E49" s="101">
        <v>48</v>
      </c>
      <c r="F49" s="104"/>
      <c r="G49" s="104"/>
      <c r="H49" s="104"/>
      <c r="I49" s="105"/>
      <c r="J49" s="91">
        <f t="shared" si="0"/>
        <v>0</v>
      </c>
      <c r="K49" s="92"/>
      <c r="L49" s="93"/>
    </row>
    <row r="50" spans="1:12" ht="16">
      <c r="A50" s="104"/>
      <c r="B50" s="104"/>
      <c r="C50" s="104"/>
      <c r="D50" s="104"/>
      <c r="E50" s="101">
        <v>49</v>
      </c>
      <c r="F50" s="104"/>
      <c r="G50" s="104"/>
      <c r="H50" s="104"/>
      <c r="I50" s="105"/>
      <c r="J50" s="91">
        <f t="shared" si="0"/>
        <v>0</v>
      </c>
      <c r="K50" s="92"/>
      <c r="L50" s="93"/>
    </row>
    <row r="51" spans="1:12" ht="16">
      <c r="A51" s="104"/>
      <c r="B51" s="104"/>
      <c r="C51" s="104"/>
      <c r="D51" s="104"/>
      <c r="E51" s="101">
        <v>50</v>
      </c>
      <c r="F51" s="104"/>
      <c r="G51" s="104"/>
      <c r="H51" s="104"/>
      <c r="I51" s="105"/>
      <c r="J51" s="91">
        <f t="shared" si="0"/>
        <v>0</v>
      </c>
      <c r="K51" s="92"/>
      <c r="L51" s="93"/>
    </row>
    <row r="52" spans="1:12" ht="16">
      <c r="A52" s="104"/>
      <c r="B52" s="104"/>
      <c r="C52" s="104"/>
      <c r="D52" s="104"/>
      <c r="E52" s="101">
        <v>51</v>
      </c>
      <c r="F52" s="104"/>
      <c r="G52" s="104"/>
      <c r="H52" s="104"/>
      <c r="I52" s="105"/>
      <c r="J52" s="91">
        <f t="shared" si="0"/>
        <v>0</v>
      </c>
      <c r="K52" s="92"/>
      <c r="L52" s="93"/>
    </row>
    <row r="53" spans="1:12" ht="16">
      <c r="A53" s="104"/>
      <c r="B53" s="104"/>
      <c r="C53" s="104"/>
      <c r="D53" s="104"/>
      <c r="E53" s="101">
        <v>52</v>
      </c>
      <c r="F53" s="104"/>
      <c r="G53" s="104"/>
      <c r="H53" s="104"/>
      <c r="I53" s="105"/>
      <c r="J53" s="91">
        <f t="shared" si="0"/>
        <v>0</v>
      </c>
      <c r="K53" s="92"/>
      <c r="L53" s="93"/>
    </row>
    <row r="54" spans="1:12" ht="16">
      <c r="A54" s="104"/>
      <c r="B54" s="104"/>
      <c r="C54" s="104"/>
      <c r="D54" s="104"/>
      <c r="E54" s="101">
        <v>53</v>
      </c>
      <c r="F54" s="104"/>
      <c r="G54" s="104"/>
      <c r="H54" s="104"/>
      <c r="I54" s="105"/>
      <c r="J54" s="91">
        <f t="shared" si="0"/>
        <v>0</v>
      </c>
      <c r="K54" s="92"/>
      <c r="L54" s="93"/>
    </row>
    <row r="55" spans="1:12" ht="16">
      <c r="A55" s="104"/>
      <c r="B55" s="104"/>
      <c r="C55" s="104"/>
      <c r="D55" s="104"/>
      <c r="E55" s="101">
        <v>54</v>
      </c>
      <c r="F55" s="104"/>
      <c r="G55" s="104"/>
      <c r="H55" s="104"/>
      <c r="I55" s="105"/>
      <c r="J55" s="91">
        <f t="shared" si="0"/>
        <v>0</v>
      </c>
      <c r="K55" s="92"/>
      <c r="L55" s="93"/>
    </row>
    <row r="56" spans="1:12" ht="16">
      <c r="A56" s="104"/>
      <c r="B56" s="104"/>
      <c r="C56" s="104"/>
      <c r="D56" s="104"/>
      <c r="E56" s="101">
        <v>55</v>
      </c>
      <c r="F56" s="104"/>
      <c r="G56" s="104"/>
      <c r="H56" s="104"/>
      <c r="I56" s="105"/>
      <c r="J56" s="91">
        <f t="shared" si="0"/>
        <v>0</v>
      </c>
      <c r="K56" s="92"/>
      <c r="L56" s="93"/>
    </row>
    <row r="57" spans="1:12" ht="16">
      <c r="A57" s="104"/>
      <c r="B57" s="104"/>
      <c r="C57" s="104"/>
      <c r="D57" s="104"/>
      <c r="E57" s="101">
        <v>56</v>
      </c>
      <c r="F57" s="104"/>
      <c r="G57" s="104"/>
      <c r="H57" s="104"/>
      <c r="I57" s="105"/>
      <c r="J57" s="91">
        <f t="shared" si="0"/>
        <v>0</v>
      </c>
      <c r="K57" s="92"/>
      <c r="L57" s="93"/>
    </row>
    <row r="58" spans="1:12" ht="16">
      <c r="A58" s="104"/>
      <c r="B58" s="104"/>
      <c r="C58" s="104"/>
      <c r="D58" s="104"/>
      <c r="E58" s="101">
        <v>57</v>
      </c>
      <c r="F58" s="104"/>
      <c r="G58" s="104"/>
      <c r="H58" s="104"/>
      <c r="I58" s="105"/>
      <c r="J58" s="91">
        <f t="shared" si="0"/>
        <v>0</v>
      </c>
      <c r="K58" s="92"/>
      <c r="L58" s="93"/>
    </row>
    <row r="59" spans="1:12" ht="16">
      <c r="A59" s="104"/>
      <c r="B59" s="104"/>
      <c r="C59" s="104"/>
      <c r="D59" s="104"/>
      <c r="E59" s="101">
        <v>58</v>
      </c>
      <c r="F59" s="104"/>
      <c r="G59" s="104"/>
      <c r="H59" s="104"/>
      <c r="I59" s="105"/>
      <c r="J59" s="91">
        <f t="shared" si="0"/>
        <v>0</v>
      </c>
      <c r="K59" s="92"/>
      <c r="L59" s="93"/>
    </row>
    <row r="60" spans="1:12" ht="16">
      <c r="A60" s="104"/>
      <c r="B60" s="104"/>
      <c r="C60" s="104"/>
      <c r="D60" s="104"/>
      <c r="E60" s="101">
        <v>59</v>
      </c>
      <c r="F60" s="104"/>
      <c r="G60" s="104"/>
      <c r="H60" s="104"/>
      <c r="I60" s="105"/>
      <c r="J60" s="91">
        <f t="shared" si="0"/>
        <v>0</v>
      </c>
      <c r="K60" s="92"/>
      <c r="L60" s="93"/>
    </row>
    <row r="61" spans="1:12" ht="16">
      <c r="A61" s="104"/>
      <c r="B61" s="104"/>
      <c r="C61" s="104"/>
      <c r="D61" s="104"/>
      <c r="E61" s="101">
        <v>60</v>
      </c>
      <c r="F61" s="104"/>
      <c r="G61" s="104"/>
      <c r="H61" s="104"/>
      <c r="I61" s="105"/>
      <c r="J61" s="91">
        <f t="shared" si="0"/>
        <v>0</v>
      </c>
      <c r="K61" s="92"/>
      <c r="L61" s="93"/>
    </row>
    <row r="62" spans="1:12" ht="16">
      <c r="A62" s="104"/>
      <c r="B62" s="104"/>
      <c r="C62" s="104"/>
      <c r="D62" s="104"/>
      <c r="E62" s="101">
        <v>61</v>
      </c>
      <c r="F62" s="104"/>
      <c r="G62" s="104"/>
      <c r="H62" s="104"/>
      <c r="I62" s="105"/>
      <c r="J62" s="91">
        <f t="shared" si="0"/>
        <v>0</v>
      </c>
      <c r="K62" s="92"/>
      <c r="L62" s="93"/>
    </row>
    <row r="63" spans="1:12" ht="16">
      <c r="A63" s="104"/>
      <c r="B63" s="104"/>
      <c r="C63" s="104"/>
      <c r="D63" s="104"/>
      <c r="E63" s="101">
        <v>62</v>
      </c>
      <c r="F63" s="104"/>
      <c r="G63" s="104"/>
      <c r="H63" s="104"/>
      <c r="I63" s="105"/>
      <c r="J63" s="91">
        <f t="shared" si="0"/>
        <v>0</v>
      </c>
      <c r="K63" s="92"/>
      <c r="L63" s="93"/>
    </row>
    <row r="64" spans="1:12" ht="16">
      <c r="A64" s="104"/>
      <c r="B64" s="104"/>
      <c r="C64" s="104"/>
      <c r="D64" s="104"/>
      <c r="E64" s="101">
        <v>63</v>
      </c>
      <c r="F64" s="104"/>
      <c r="G64" s="104"/>
      <c r="H64" s="104"/>
      <c r="I64" s="105"/>
      <c r="J64" s="91">
        <f t="shared" si="0"/>
        <v>0</v>
      </c>
      <c r="K64" s="92"/>
      <c r="L64" s="93"/>
    </row>
    <row r="65" spans="1:12" ht="16">
      <c r="A65" s="104"/>
      <c r="B65" s="104"/>
      <c r="C65" s="104"/>
      <c r="D65" s="104"/>
      <c r="E65" s="101">
        <v>64</v>
      </c>
      <c r="F65" s="104"/>
      <c r="G65" s="104"/>
      <c r="H65" s="104"/>
      <c r="I65" s="105"/>
      <c r="J65" s="91">
        <f t="shared" si="0"/>
        <v>0</v>
      </c>
      <c r="K65" s="92"/>
      <c r="L65" s="93"/>
    </row>
    <row r="66" spans="1:12" ht="16">
      <c r="A66" s="104"/>
      <c r="B66" s="104"/>
      <c r="C66" s="104"/>
      <c r="D66" s="104"/>
      <c r="E66" s="101">
        <v>65</v>
      </c>
      <c r="F66" s="104"/>
      <c r="G66" s="104"/>
      <c r="H66" s="104"/>
      <c r="I66" s="105"/>
      <c r="J66" s="91">
        <f t="shared" si="0"/>
        <v>0</v>
      </c>
      <c r="K66" s="92"/>
      <c r="L66" s="93"/>
    </row>
    <row r="67" spans="1:12" ht="16">
      <c r="A67" s="104"/>
      <c r="B67" s="104"/>
      <c r="C67" s="104"/>
      <c r="D67" s="104"/>
      <c r="E67" s="101">
        <v>66</v>
      </c>
      <c r="F67" s="104"/>
      <c r="G67" s="104"/>
      <c r="H67" s="104"/>
      <c r="I67" s="105"/>
      <c r="J67" s="91">
        <f t="shared" si="0"/>
        <v>0</v>
      </c>
      <c r="K67" s="92"/>
      <c r="L67" s="93"/>
    </row>
    <row r="68" spans="1:12" ht="16">
      <c r="A68" s="104"/>
      <c r="B68" s="104"/>
      <c r="C68" s="104"/>
      <c r="D68" s="104"/>
      <c r="E68" s="101">
        <v>67</v>
      </c>
      <c r="F68" s="104"/>
      <c r="G68" s="104"/>
      <c r="H68" s="104"/>
      <c r="I68" s="105"/>
      <c r="J68" s="91">
        <f t="shared" si="0"/>
        <v>0</v>
      </c>
      <c r="K68" s="92"/>
      <c r="L68" s="93"/>
    </row>
    <row r="69" spans="1:12" ht="16">
      <c r="A69" s="104"/>
      <c r="B69" s="104"/>
      <c r="C69" s="104"/>
      <c r="D69" s="104"/>
      <c r="E69" s="101">
        <v>68</v>
      </c>
      <c r="F69" s="104"/>
      <c r="G69" s="104"/>
      <c r="H69" s="104"/>
      <c r="I69" s="105"/>
      <c r="J69" s="91">
        <f t="shared" si="0"/>
        <v>0</v>
      </c>
      <c r="K69" s="92"/>
      <c r="L69" s="93"/>
    </row>
    <row r="70" spans="1:12" ht="16">
      <c r="A70" s="104"/>
      <c r="B70" s="104"/>
      <c r="C70" s="104"/>
      <c r="D70" s="104"/>
      <c r="E70" s="101">
        <v>69</v>
      </c>
      <c r="F70" s="104"/>
      <c r="G70" s="104"/>
      <c r="H70" s="104"/>
      <c r="I70" s="105"/>
      <c r="J70" s="91">
        <f t="shared" si="0"/>
        <v>0</v>
      </c>
      <c r="K70" s="92"/>
      <c r="L70" s="93"/>
    </row>
    <row r="71" spans="1:12" ht="16">
      <c r="A71" s="104"/>
      <c r="B71" s="104"/>
      <c r="C71" s="104"/>
      <c r="D71" s="104"/>
      <c r="E71" s="101">
        <v>70</v>
      </c>
      <c r="F71" s="104"/>
      <c r="G71" s="104"/>
      <c r="H71" s="104"/>
      <c r="I71" s="105"/>
      <c r="J71" s="91">
        <f t="shared" si="0"/>
        <v>0</v>
      </c>
      <c r="K71" s="92"/>
      <c r="L71" s="93"/>
    </row>
    <row r="72" spans="1:12" ht="16">
      <c r="A72" s="104"/>
      <c r="B72" s="104"/>
      <c r="C72" s="104"/>
      <c r="D72" s="104"/>
      <c r="E72" s="101">
        <v>71</v>
      </c>
      <c r="F72" s="104"/>
      <c r="G72" s="104"/>
      <c r="H72" s="104"/>
      <c r="I72" s="105"/>
      <c r="J72" s="91">
        <f t="shared" si="0"/>
        <v>0</v>
      </c>
      <c r="K72" s="92"/>
      <c r="L72" s="93"/>
    </row>
    <row r="73" spans="1:12" ht="16">
      <c r="A73" s="104"/>
      <c r="B73" s="104"/>
      <c r="C73" s="104"/>
      <c r="D73" s="104"/>
      <c r="E73" s="101">
        <v>72</v>
      </c>
      <c r="F73" s="104"/>
      <c r="G73" s="104"/>
      <c r="H73" s="104"/>
      <c r="I73" s="105"/>
      <c r="J73" s="91">
        <f t="shared" si="0"/>
        <v>0</v>
      </c>
      <c r="K73" s="92"/>
      <c r="L73" s="93"/>
    </row>
    <row r="74" spans="1:12" ht="16">
      <c r="A74" s="104"/>
      <c r="B74" s="104"/>
      <c r="C74" s="104"/>
      <c r="D74" s="104"/>
      <c r="E74" s="101">
        <v>73</v>
      </c>
      <c r="F74" s="104"/>
      <c r="G74" s="104"/>
      <c r="H74" s="104"/>
      <c r="I74" s="105"/>
      <c r="J74" s="91">
        <f t="shared" si="0"/>
        <v>0</v>
      </c>
      <c r="K74" s="92"/>
      <c r="L74" s="93"/>
    </row>
    <row r="75" spans="1:12" ht="16">
      <c r="A75" s="104"/>
      <c r="B75" s="104"/>
      <c r="C75" s="104"/>
      <c r="D75" s="104"/>
      <c r="E75" s="101">
        <v>74</v>
      </c>
      <c r="F75" s="104"/>
      <c r="G75" s="104"/>
      <c r="H75" s="104"/>
      <c r="I75" s="105"/>
      <c r="J75" s="91">
        <f t="shared" si="0"/>
        <v>0</v>
      </c>
      <c r="K75" s="92"/>
      <c r="L75" s="93"/>
    </row>
    <row r="76" spans="1:12" ht="16">
      <c r="A76" s="104"/>
      <c r="B76" s="104"/>
      <c r="C76" s="104"/>
      <c r="D76" s="104"/>
      <c r="E76" s="101">
        <v>75</v>
      </c>
      <c r="F76" s="104"/>
      <c r="G76" s="104"/>
      <c r="H76" s="104"/>
      <c r="I76" s="105"/>
      <c r="J76" s="91">
        <f t="shared" si="0"/>
        <v>0</v>
      </c>
      <c r="K76" s="92"/>
      <c r="L76" s="93"/>
    </row>
    <row r="77" spans="1:12" ht="16">
      <c r="A77" s="104"/>
      <c r="B77" s="104"/>
      <c r="C77" s="104"/>
      <c r="D77" s="104"/>
      <c r="E77" s="101">
        <v>76</v>
      </c>
      <c r="F77" s="104"/>
      <c r="G77" s="104"/>
      <c r="H77" s="104"/>
      <c r="I77" s="105"/>
      <c r="J77" s="91">
        <f t="shared" si="0"/>
        <v>0</v>
      </c>
      <c r="K77" s="92"/>
      <c r="L77" s="93"/>
    </row>
    <row r="78" spans="1:12" ht="16">
      <c r="A78" s="104"/>
      <c r="B78" s="104"/>
      <c r="C78" s="104"/>
      <c r="D78" s="104"/>
      <c r="E78" s="101">
        <v>77</v>
      </c>
      <c r="F78" s="104"/>
      <c r="G78" s="104"/>
      <c r="H78" s="104"/>
      <c r="I78" s="105"/>
      <c r="J78" s="91">
        <f t="shared" si="0"/>
        <v>0</v>
      </c>
      <c r="K78" s="92"/>
      <c r="L78" s="93"/>
    </row>
    <row r="79" spans="1:12" ht="16">
      <c r="A79" s="104"/>
      <c r="B79" s="104"/>
      <c r="C79" s="104"/>
      <c r="D79" s="104"/>
      <c r="E79" s="101">
        <v>78</v>
      </c>
      <c r="F79" s="104"/>
      <c r="G79" s="104"/>
      <c r="H79" s="104"/>
      <c r="I79" s="105"/>
      <c r="J79" s="91">
        <f t="shared" si="0"/>
        <v>0</v>
      </c>
      <c r="K79" s="92"/>
      <c r="L79" s="93"/>
    </row>
    <row r="80" spans="1:12" ht="16">
      <c r="A80" s="104"/>
      <c r="B80" s="104"/>
      <c r="C80" s="104"/>
      <c r="D80" s="104"/>
      <c r="E80" s="101">
        <v>79</v>
      </c>
      <c r="F80" s="104"/>
      <c r="G80" s="104"/>
      <c r="H80" s="104"/>
      <c r="I80" s="105"/>
      <c r="J80" s="91">
        <f t="shared" si="0"/>
        <v>0</v>
      </c>
      <c r="K80" s="92"/>
      <c r="L80" s="93"/>
    </row>
    <row r="81" spans="1:12" ht="16">
      <c r="A81" s="104"/>
      <c r="B81" s="104"/>
      <c r="C81" s="104"/>
      <c r="D81" s="104"/>
      <c r="E81" s="101">
        <v>80</v>
      </c>
      <c r="F81" s="104"/>
      <c r="G81" s="104"/>
      <c r="H81" s="104"/>
      <c r="I81" s="105"/>
      <c r="J81" s="91">
        <f t="shared" si="0"/>
        <v>0</v>
      </c>
      <c r="K81" s="92"/>
      <c r="L81" s="93"/>
    </row>
    <row r="82" spans="1:12" ht="16">
      <c r="A82" s="104"/>
      <c r="B82" s="104"/>
      <c r="C82" s="104"/>
      <c r="D82" s="104"/>
      <c r="E82" s="101">
        <v>81</v>
      </c>
      <c r="F82" s="104"/>
      <c r="G82" s="104"/>
      <c r="H82" s="104"/>
      <c r="I82" s="105"/>
      <c r="J82" s="91">
        <f t="shared" si="0"/>
        <v>0</v>
      </c>
      <c r="K82" s="92"/>
      <c r="L82" s="93"/>
    </row>
    <row r="83" spans="1:12" ht="16">
      <c r="A83" s="104"/>
      <c r="B83" s="104"/>
      <c r="C83" s="104"/>
      <c r="D83" s="104"/>
      <c r="E83" s="101">
        <v>82</v>
      </c>
      <c r="F83" s="104"/>
      <c r="G83" s="104"/>
      <c r="H83" s="104"/>
      <c r="I83" s="105"/>
      <c r="J83" s="91">
        <f t="shared" si="0"/>
        <v>0</v>
      </c>
      <c r="K83" s="92"/>
      <c r="L83" s="93"/>
    </row>
    <row r="84" spans="1:12" ht="16">
      <c r="A84" s="104"/>
      <c r="B84" s="104"/>
      <c r="C84" s="104"/>
      <c r="D84" s="104"/>
      <c r="E84" s="101">
        <v>83</v>
      </c>
      <c r="F84" s="104"/>
      <c r="G84" s="104"/>
      <c r="H84" s="104"/>
      <c r="I84" s="105"/>
      <c r="J84" s="91">
        <f t="shared" si="0"/>
        <v>0</v>
      </c>
      <c r="K84" s="92"/>
      <c r="L84" s="93"/>
    </row>
    <row r="85" spans="1:12" ht="16">
      <c r="A85" s="104"/>
      <c r="B85" s="104"/>
      <c r="C85" s="104"/>
      <c r="D85" s="104"/>
      <c r="E85" s="101">
        <v>84</v>
      </c>
      <c r="F85" s="104"/>
      <c r="G85" s="104"/>
      <c r="H85" s="104"/>
      <c r="I85" s="105"/>
      <c r="J85" s="91">
        <f t="shared" si="0"/>
        <v>0</v>
      </c>
      <c r="K85" s="92"/>
      <c r="L85" s="93"/>
    </row>
    <row r="86" spans="1:12" ht="16">
      <c r="A86" s="104"/>
      <c r="B86" s="104"/>
      <c r="C86" s="104"/>
      <c r="D86" s="104"/>
      <c r="E86" s="101">
        <v>85</v>
      </c>
      <c r="F86" s="104"/>
      <c r="G86" s="104"/>
      <c r="H86" s="104"/>
      <c r="I86" s="105"/>
      <c r="J86" s="91">
        <f t="shared" si="0"/>
        <v>0</v>
      </c>
      <c r="K86" s="92"/>
      <c r="L86" s="93"/>
    </row>
    <row r="87" spans="1:12" ht="16">
      <c r="A87" s="104"/>
      <c r="B87" s="104"/>
      <c r="C87" s="104"/>
      <c r="D87" s="104"/>
      <c r="E87" s="101">
        <v>86</v>
      </c>
      <c r="F87" s="104"/>
      <c r="G87" s="104"/>
      <c r="H87" s="104"/>
      <c r="I87" s="105"/>
      <c r="J87" s="91">
        <f t="shared" si="0"/>
        <v>0</v>
      </c>
      <c r="K87" s="92"/>
      <c r="L87" s="93"/>
    </row>
    <row r="88" spans="1:12" ht="16">
      <c r="A88" s="104"/>
      <c r="B88" s="104"/>
      <c r="C88" s="104"/>
      <c r="D88" s="104"/>
      <c r="E88" s="101">
        <v>87</v>
      </c>
      <c r="F88" s="104"/>
      <c r="G88" s="104"/>
      <c r="H88" s="104"/>
      <c r="I88" s="105"/>
      <c r="J88" s="91">
        <f t="shared" si="0"/>
        <v>0</v>
      </c>
      <c r="K88" s="92"/>
      <c r="L88" s="93"/>
    </row>
    <row r="89" spans="1:12" ht="16">
      <c r="A89" s="104"/>
      <c r="B89" s="104"/>
      <c r="C89" s="104"/>
      <c r="D89" s="104"/>
      <c r="E89" s="101">
        <v>88</v>
      </c>
      <c r="F89" s="104"/>
      <c r="G89" s="104"/>
      <c r="H89" s="104"/>
      <c r="I89" s="105"/>
      <c r="J89" s="91">
        <f t="shared" si="0"/>
        <v>0</v>
      </c>
      <c r="K89" s="92"/>
      <c r="L89" s="93"/>
    </row>
    <row r="90" spans="1:12" ht="16">
      <c r="A90" s="104"/>
      <c r="B90" s="104"/>
      <c r="C90" s="104"/>
      <c r="D90" s="104"/>
      <c r="E90" s="101">
        <v>89</v>
      </c>
      <c r="F90" s="104"/>
      <c r="G90" s="104"/>
      <c r="H90" s="104"/>
      <c r="I90" s="105"/>
      <c r="J90" s="91">
        <f t="shared" si="0"/>
        <v>0</v>
      </c>
      <c r="K90" s="92"/>
      <c r="L90" s="93"/>
    </row>
    <row r="91" spans="1:12" ht="16">
      <c r="A91" s="104"/>
      <c r="B91" s="104"/>
      <c r="C91" s="104"/>
      <c r="D91" s="104"/>
      <c r="E91" s="101">
        <v>90</v>
      </c>
      <c r="F91" s="104"/>
      <c r="G91" s="104"/>
      <c r="H91" s="104"/>
      <c r="I91" s="105"/>
      <c r="J91" s="91">
        <f t="shared" si="0"/>
        <v>0</v>
      </c>
      <c r="K91" s="92"/>
      <c r="L91" s="93"/>
    </row>
    <row r="92" spans="1:12" ht="16">
      <c r="A92" s="104"/>
      <c r="B92" s="104"/>
      <c r="C92" s="104"/>
      <c r="D92" s="104"/>
      <c r="E92" s="101">
        <v>91</v>
      </c>
      <c r="F92" s="104"/>
      <c r="G92" s="104"/>
      <c r="H92" s="104"/>
      <c r="I92" s="105"/>
      <c r="J92" s="91">
        <f t="shared" si="0"/>
        <v>0</v>
      </c>
      <c r="K92" s="92"/>
      <c r="L92" s="93"/>
    </row>
    <row r="93" spans="1:12" ht="16">
      <c r="A93" s="104"/>
      <c r="B93" s="104"/>
      <c r="C93" s="104"/>
      <c r="D93" s="104"/>
      <c r="E93" s="101">
        <v>92</v>
      </c>
      <c r="F93" s="104"/>
      <c r="G93" s="104"/>
      <c r="H93" s="104"/>
      <c r="I93" s="105"/>
      <c r="J93" s="91">
        <f t="shared" si="0"/>
        <v>0</v>
      </c>
      <c r="K93" s="92"/>
      <c r="L93" s="93"/>
    </row>
    <row r="94" spans="1:12" ht="16">
      <c r="A94" s="104"/>
      <c r="B94" s="104"/>
      <c r="C94" s="104"/>
      <c r="D94" s="104"/>
      <c r="E94" s="101">
        <v>93</v>
      </c>
      <c r="F94" s="104"/>
      <c r="G94" s="104"/>
      <c r="H94" s="104"/>
      <c r="I94" s="105"/>
      <c r="J94" s="91">
        <f t="shared" si="0"/>
        <v>0</v>
      </c>
      <c r="K94" s="92"/>
      <c r="L94" s="93"/>
    </row>
    <row r="95" spans="1:12" ht="16">
      <c r="A95" s="104"/>
      <c r="B95" s="104"/>
      <c r="C95" s="104"/>
      <c r="D95" s="104"/>
      <c r="E95" s="101">
        <v>94</v>
      </c>
      <c r="F95" s="104"/>
      <c r="G95" s="104"/>
      <c r="H95" s="104"/>
      <c r="I95" s="105"/>
      <c r="J95" s="91">
        <f t="shared" si="0"/>
        <v>0</v>
      </c>
      <c r="K95" s="92"/>
      <c r="L95" s="93"/>
    </row>
    <row r="96" spans="1:12" ht="16">
      <c r="A96" s="104"/>
      <c r="B96" s="104"/>
      <c r="C96" s="104"/>
      <c r="D96" s="104"/>
      <c r="E96" s="101">
        <v>95</v>
      </c>
      <c r="F96" s="104"/>
      <c r="G96" s="104"/>
      <c r="H96" s="104"/>
      <c r="I96" s="105"/>
      <c r="J96" s="91">
        <f t="shared" si="0"/>
        <v>0</v>
      </c>
      <c r="K96" s="92"/>
      <c r="L96" s="93"/>
    </row>
    <row r="97" spans="1:12" ht="16">
      <c r="A97" s="104"/>
      <c r="B97" s="104"/>
      <c r="C97" s="104"/>
      <c r="D97" s="104"/>
      <c r="E97" s="101">
        <v>96</v>
      </c>
      <c r="F97" s="104"/>
      <c r="G97" s="104"/>
      <c r="H97" s="104"/>
      <c r="I97" s="105"/>
      <c r="J97" s="91">
        <f t="shared" si="0"/>
        <v>0</v>
      </c>
      <c r="K97" s="92"/>
      <c r="L97" s="93"/>
    </row>
    <row r="98" spans="1:12" ht="16">
      <c r="A98" s="104"/>
      <c r="B98" s="104"/>
      <c r="C98" s="104"/>
      <c r="D98" s="104"/>
      <c r="E98" s="101">
        <v>97</v>
      </c>
      <c r="F98" s="104"/>
      <c r="G98" s="104"/>
      <c r="H98" s="104"/>
      <c r="I98" s="105"/>
      <c r="J98" s="91">
        <f t="shared" si="0"/>
        <v>0</v>
      </c>
      <c r="K98" s="92"/>
      <c r="L98" s="93"/>
    </row>
    <row r="99" spans="1:12" ht="16">
      <c r="A99" s="104"/>
      <c r="B99" s="104"/>
      <c r="C99" s="104"/>
      <c r="D99" s="104"/>
      <c r="E99" s="101">
        <v>98</v>
      </c>
      <c r="F99" s="104"/>
      <c r="G99" s="104"/>
      <c r="H99" s="104"/>
      <c r="I99" s="105"/>
      <c r="J99" s="91">
        <f t="shared" si="0"/>
        <v>0</v>
      </c>
      <c r="K99" s="92"/>
      <c r="L99" s="93"/>
    </row>
    <row r="100" spans="1:12" ht="16">
      <c r="A100" s="104"/>
      <c r="B100" s="104"/>
      <c r="C100" s="104"/>
      <c r="D100" s="104"/>
      <c r="E100" s="101">
        <v>99</v>
      </c>
      <c r="F100" s="104"/>
      <c r="G100" s="104"/>
      <c r="H100" s="104"/>
      <c r="I100" s="105"/>
      <c r="J100" s="91">
        <f t="shared" si="0"/>
        <v>0</v>
      </c>
      <c r="K100" s="92"/>
      <c r="L100" s="93"/>
    </row>
    <row r="101" spans="1:12" ht="16">
      <c r="A101" s="104"/>
      <c r="B101" s="104"/>
      <c r="C101" s="104"/>
      <c r="D101" s="104"/>
      <c r="E101" s="101">
        <v>100</v>
      </c>
      <c r="F101" s="104"/>
      <c r="G101" s="104"/>
      <c r="H101" s="104"/>
      <c r="I101" s="105"/>
      <c r="J101" s="91">
        <f t="shared" si="0"/>
        <v>0</v>
      </c>
      <c r="K101" s="92"/>
      <c r="L101" s="93"/>
    </row>
    <row r="102" spans="1:12" ht="16">
      <c r="A102" s="104"/>
      <c r="B102" s="104"/>
      <c r="C102" s="104"/>
      <c r="D102" s="104"/>
      <c r="E102" s="101">
        <v>101</v>
      </c>
      <c r="F102" s="104"/>
      <c r="G102" s="104"/>
      <c r="H102" s="104"/>
      <c r="I102" s="105"/>
      <c r="J102" s="91">
        <f t="shared" si="0"/>
        <v>0</v>
      </c>
      <c r="K102" s="92"/>
      <c r="L102" s="93"/>
    </row>
    <row r="103" spans="1:12" ht="16">
      <c r="A103" s="104"/>
      <c r="B103" s="104"/>
      <c r="C103" s="104"/>
      <c r="D103" s="104"/>
      <c r="E103" s="101">
        <v>102</v>
      </c>
      <c r="F103" s="104"/>
      <c r="G103" s="104"/>
      <c r="H103" s="104"/>
      <c r="I103" s="105"/>
      <c r="J103" s="91">
        <f t="shared" si="0"/>
        <v>0</v>
      </c>
      <c r="K103" s="92"/>
      <c r="L103" s="93"/>
    </row>
    <row r="104" spans="1:12" ht="16">
      <c r="A104" s="104"/>
      <c r="B104" s="104"/>
      <c r="C104" s="104"/>
      <c r="D104" s="104"/>
      <c r="E104" s="101">
        <v>103</v>
      </c>
      <c r="F104" s="104"/>
      <c r="G104" s="104"/>
      <c r="H104" s="104"/>
      <c r="I104" s="105"/>
      <c r="J104" s="91">
        <f t="shared" si="0"/>
        <v>0</v>
      </c>
      <c r="K104" s="92"/>
      <c r="L104" s="93"/>
    </row>
    <row r="105" spans="1:12" ht="16">
      <c r="A105" s="104"/>
      <c r="B105" s="104"/>
      <c r="C105" s="104"/>
      <c r="D105" s="104"/>
      <c r="E105" s="101">
        <v>104</v>
      </c>
      <c r="F105" s="104"/>
      <c r="G105" s="104"/>
      <c r="H105" s="104"/>
      <c r="I105" s="105"/>
      <c r="J105" s="91">
        <f t="shared" si="0"/>
        <v>0</v>
      </c>
      <c r="K105" s="92"/>
      <c r="L105" s="93"/>
    </row>
    <row r="106" spans="1:12" ht="16">
      <c r="A106" s="104"/>
      <c r="B106" s="104"/>
      <c r="C106" s="104"/>
      <c r="D106" s="104"/>
      <c r="E106" s="101">
        <v>105</v>
      </c>
      <c r="F106" s="104"/>
      <c r="G106" s="104"/>
      <c r="H106" s="104"/>
      <c r="I106" s="105"/>
      <c r="J106" s="91">
        <f t="shared" ref="J106:J169" si="1">IF(OR(H106=5,H106=10, H106=15, H106="BP",H106="SCR"),"NT",I106)</f>
        <v>0</v>
      </c>
      <c r="K106" s="92"/>
      <c r="L106" s="93"/>
    </row>
    <row r="107" spans="1:12" ht="16">
      <c r="A107" s="104"/>
      <c r="B107" s="104"/>
      <c r="C107" s="104"/>
      <c r="D107" s="104"/>
      <c r="E107" s="101">
        <v>106</v>
      </c>
      <c r="F107" s="104"/>
      <c r="G107" s="104"/>
      <c r="H107" s="104"/>
      <c r="I107" s="105"/>
      <c r="J107" s="91">
        <f t="shared" si="1"/>
        <v>0</v>
      </c>
      <c r="K107" s="92"/>
      <c r="L107" s="93"/>
    </row>
    <row r="108" spans="1:12" ht="16">
      <c r="A108" s="104"/>
      <c r="B108" s="104"/>
      <c r="C108" s="104"/>
      <c r="D108" s="104"/>
      <c r="E108" s="101">
        <v>107</v>
      </c>
      <c r="F108" s="104"/>
      <c r="G108" s="104"/>
      <c r="H108" s="104"/>
      <c r="I108" s="105"/>
      <c r="J108" s="91">
        <f t="shared" si="1"/>
        <v>0</v>
      </c>
      <c r="K108" s="92"/>
      <c r="L108" s="93"/>
    </row>
    <row r="109" spans="1:12" ht="16">
      <c r="A109" s="104"/>
      <c r="B109" s="104"/>
      <c r="C109" s="104"/>
      <c r="D109" s="104"/>
      <c r="E109" s="101">
        <v>108</v>
      </c>
      <c r="F109" s="104"/>
      <c r="G109" s="104"/>
      <c r="H109" s="104"/>
      <c r="I109" s="105"/>
      <c r="J109" s="91">
        <f t="shared" si="1"/>
        <v>0</v>
      </c>
      <c r="K109" s="92"/>
      <c r="L109" s="93"/>
    </row>
    <row r="110" spans="1:12" ht="16">
      <c r="A110" s="104"/>
      <c r="B110" s="104"/>
      <c r="C110" s="104"/>
      <c r="D110" s="104"/>
      <c r="E110" s="101">
        <v>109</v>
      </c>
      <c r="F110" s="104"/>
      <c r="G110" s="104"/>
      <c r="H110" s="104"/>
      <c r="I110" s="105"/>
      <c r="J110" s="91">
        <f t="shared" si="1"/>
        <v>0</v>
      </c>
      <c r="K110" s="92"/>
      <c r="L110" s="93"/>
    </row>
    <row r="111" spans="1:12" ht="16">
      <c r="A111" s="104"/>
      <c r="B111" s="104"/>
      <c r="C111" s="104"/>
      <c r="D111" s="104"/>
      <c r="E111" s="101">
        <v>110</v>
      </c>
      <c r="F111" s="104"/>
      <c r="G111" s="104"/>
      <c r="H111" s="104"/>
      <c r="I111" s="105"/>
      <c r="J111" s="91">
        <f t="shared" si="1"/>
        <v>0</v>
      </c>
      <c r="K111" s="92"/>
      <c r="L111" s="93"/>
    </row>
    <row r="112" spans="1:12" ht="16">
      <c r="A112" s="104"/>
      <c r="B112" s="104"/>
      <c r="C112" s="104"/>
      <c r="D112" s="104"/>
      <c r="E112" s="101">
        <v>111</v>
      </c>
      <c r="F112" s="104"/>
      <c r="G112" s="104"/>
      <c r="H112" s="104"/>
      <c r="I112" s="105"/>
      <c r="J112" s="91">
        <f t="shared" si="1"/>
        <v>0</v>
      </c>
      <c r="K112" s="92"/>
      <c r="L112" s="93"/>
    </row>
    <row r="113" spans="1:12" ht="16">
      <c r="A113" s="104"/>
      <c r="B113" s="104"/>
      <c r="C113" s="104"/>
      <c r="D113" s="104"/>
      <c r="E113" s="101">
        <v>112</v>
      </c>
      <c r="F113" s="104"/>
      <c r="G113" s="104"/>
      <c r="H113" s="104"/>
      <c r="I113" s="105"/>
      <c r="J113" s="91">
        <f t="shared" si="1"/>
        <v>0</v>
      </c>
      <c r="K113" s="92"/>
      <c r="L113" s="93"/>
    </row>
    <row r="114" spans="1:12" ht="16">
      <c r="A114" s="104"/>
      <c r="B114" s="104"/>
      <c r="C114" s="104"/>
      <c r="D114" s="104"/>
      <c r="E114" s="101">
        <v>113</v>
      </c>
      <c r="F114" s="104"/>
      <c r="G114" s="104"/>
      <c r="H114" s="104"/>
      <c r="I114" s="105"/>
      <c r="J114" s="91">
        <f t="shared" si="1"/>
        <v>0</v>
      </c>
      <c r="K114" s="92"/>
      <c r="L114" s="93"/>
    </row>
    <row r="115" spans="1:12" ht="16">
      <c r="A115" s="104"/>
      <c r="B115" s="104"/>
      <c r="C115" s="104"/>
      <c r="D115" s="104"/>
      <c r="E115" s="101">
        <v>114</v>
      </c>
      <c r="F115" s="104"/>
      <c r="G115" s="104"/>
      <c r="H115" s="104"/>
      <c r="I115" s="105"/>
      <c r="J115" s="91">
        <f t="shared" si="1"/>
        <v>0</v>
      </c>
      <c r="K115" s="92"/>
      <c r="L115" s="93"/>
    </row>
    <row r="116" spans="1:12" ht="16">
      <c r="A116" s="104"/>
      <c r="B116" s="104"/>
      <c r="C116" s="104"/>
      <c r="D116" s="104"/>
      <c r="E116" s="101">
        <v>115</v>
      </c>
      <c r="F116" s="104"/>
      <c r="G116" s="104"/>
      <c r="H116" s="104"/>
      <c r="I116" s="105"/>
      <c r="J116" s="91">
        <f t="shared" si="1"/>
        <v>0</v>
      </c>
      <c r="K116" s="92"/>
      <c r="L116" s="93"/>
    </row>
    <row r="117" spans="1:12" ht="16">
      <c r="A117" s="104"/>
      <c r="B117" s="104"/>
      <c r="C117" s="104"/>
      <c r="D117" s="104"/>
      <c r="E117" s="101">
        <v>116</v>
      </c>
      <c r="F117" s="104"/>
      <c r="G117" s="104"/>
      <c r="H117" s="104"/>
      <c r="I117" s="105"/>
      <c r="J117" s="91">
        <f t="shared" si="1"/>
        <v>0</v>
      </c>
      <c r="K117" s="92"/>
      <c r="L117" s="93"/>
    </row>
    <row r="118" spans="1:12" ht="16">
      <c r="A118" s="104"/>
      <c r="B118" s="104"/>
      <c r="C118" s="104"/>
      <c r="D118" s="104"/>
      <c r="E118" s="101">
        <v>117</v>
      </c>
      <c r="F118" s="104"/>
      <c r="G118" s="104"/>
      <c r="H118" s="104"/>
      <c r="I118" s="105"/>
      <c r="J118" s="91">
        <f t="shared" si="1"/>
        <v>0</v>
      </c>
      <c r="K118" s="92"/>
      <c r="L118" s="93"/>
    </row>
    <row r="119" spans="1:12" ht="16">
      <c r="A119" s="104"/>
      <c r="B119" s="104"/>
      <c r="C119" s="104"/>
      <c r="D119" s="104"/>
      <c r="E119" s="101">
        <v>118</v>
      </c>
      <c r="F119" s="104"/>
      <c r="G119" s="104"/>
      <c r="H119" s="104"/>
      <c r="I119" s="105"/>
      <c r="J119" s="91">
        <f t="shared" si="1"/>
        <v>0</v>
      </c>
      <c r="K119" s="92"/>
      <c r="L119" s="93"/>
    </row>
    <row r="120" spans="1:12" ht="16">
      <c r="A120" s="104"/>
      <c r="B120" s="104"/>
      <c r="C120" s="104"/>
      <c r="D120" s="104"/>
      <c r="E120" s="101">
        <v>119</v>
      </c>
      <c r="F120" s="104"/>
      <c r="G120" s="104"/>
      <c r="H120" s="104"/>
      <c r="I120" s="105"/>
      <c r="J120" s="91">
        <f t="shared" si="1"/>
        <v>0</v>
      </c>
      <c r="K120" s="92"/>
      <c r="L120" s="93"/>
    </row>
    <row r="121" spans="1:12" ht="16">
      <c r="A121" s="104"/>
      <c r="B121" s="104"/>
      <c r="C121" s="104"/>
      <c r="D121" s="104"/>
      <c r="E121" s="101">
        <v>120</v>
      </c>
      <c r="F121" s="104"/>
      <c r="G121" s="104"/>
      <c r="H121" s="104"/>
      <c r="I121" s="105"/>
      <c r="J121" s="91">
        <f t="shared" si="1"/>
        <v>0</v>
      </c>
      <c r="K121" s="92"/>
      <c r="L121" s="93"/>
    </row>
    <row r="122" spans="1:12" ht="16">
      <c r="A122" s="104"/>
      <c r="B122" s="104"/>
      <c r="C122" s="104"/>
      <c r="D122" s="104"/>
      <c r="E122" s="101">
        <v>121</v>
      </c>
      <c r="F122" s="104"/>
      <c r="G122" s="104"/>
      <c r="H122" s="104"/>
      <c r="I122" s="105"/>
      <c r="J122" s="91">
        <f t="shared" si="1"/>
        <v>0</v>
      </c>
      <c r="K122" s="92"/>
      <c r="L122" s="93"/>
    </row>
    <row r="123" spans="1:12" ht="16">
      <c r="A123" s="104"/>
      <c r="B123" s="104"/>
      <c r="C123" s="104"/>
      <c r="D123" s="104"/>
      <c r="E123" s="101">
        <v>122</v>
      </c>
      <c r="F123" s="104"/>
      <c r="G123" s="104"/>
      <c r="H123" s="104"/>
      <c r="I123" s="105"/>
      <c r="J123" s="91">
        <f t="shared" si="1"/>
        <v>0</v>
      </c>
      <c r="K123" s="92"/>
      <c r="L123" s="93"/>
    </row>
    <row r="124" spans="1:12" ht="16">
      <c r="A124" s="104"/>
      <c r="B124" s="104"/>
      <c r="C124" s="104"/>
      <c r="D124" s="104"/>
      <c r="E124" s="101">
        <v>123</v>
      </c>
      <c r="F124" s="104"/>
      <c r="G124" s="104"/>
      <c r="H124" s="104"/>
      <c r="I124" s="105"/>
      <c r="J124" s="91">
        <f t="shared" si="1"/>
        <v>0</v>
      </c>
      <c r="K124" s="92"/>
      <c r="L124" s="93"/>
    </row>
    <row r="125" spans="1:12" ht="16">
      <c r="A125" s="104"/>
      <c r="B125" s="104"/>
      <c r="C125" s="104"/>
      <c r="D125" s="104"/>
      <c r="E125" s="101">
        <v>124</v>
      </c>
      <c r="F125" s="104"/>
      <c r="G125" s="104"/>
      <c r="H125" s="104"/>
      <c r="I125" s="105"/>
      <c r="J125" s="91">
        <f t="shared" si="1"/>
        <v>0</v>
      </c>
      <c r="K125" s="92"/>
      <c r="L125" s="93"/>
    </row>
    <row r="126" spans="1:12" ht="16">
      <c r="A126" s="104"/>
      <c r="B126" s="104"/>
      <c r="C126" s="104"/>
      <c r="D126" s="104"/>
      <c r="E126" s="101">
        <v>125</v>
      </c>
      <c r="F126" s="104"/>
      <c r="G126" s="104"/>
      <c r="H126" s="104"/>
      <c r="I126" s="105"/>
      <c r="J126" s="91">
        <f t="shared" si="1"/>
        <v>0</v>
      </c>
      <c r="K126" s="92"/>
      <c r="L126" s="93"/>
    </row>
    <row r="127" spans="1:12" ht="16">
      <c r="A127" s="104"/>
      <c r="B127" s="104"/>
      <c r="C127" s="104"/>
      <c r="D127" s="104"/>
      <c r="E127" s="101">
        <v>126</v>
      </c>
      <c r="F127" s="104"/>
      <c r="G127" s="104"/>
      <c r="H127" s="104"/>
      <c r="I127" s="105"/>
      <c r="J127" s="91">
        <f t="shared" si="1"/>
        <v>0</v>
      </c>
      <c r="K127" s="92"/>
      <c r="L127" s="93"/>
    </row>
    <row r="128" spans="1:12" ht="16">
      <c r="A128" s="104"/>
      <c r="B128" s="104"/>
      <c r="C128" s="104"/>
      <c r="D128" s="104"/>
      <c r="E128" s="101">
        <v>127</v>
      </c>
      <c r="F128" s="104"/>
      <c r="G128" s="104"/>
      <c r="H128" s="104"/>
      <c r="I128" s="105"/>
      <c r="J128" s="91">
        <f t="shared" si="1"/>
        <v>0</v>
      </c>
      <c r="K128" s="92"/>
      <c r="L128" s="93"/>
    </row>
    <row r="129" spans="1:12" ht="16">
      <c r="A129" s="104"/>
      <c r="B129" s="104"/>
      <c r="C129" s="104"/>
      <c r="D129" s="104"/>
      <c r="E129" s="101">
        <v>128</v>
      </c>
      <c r="F129" s="104"/>
      <c r="G129" s="104"/>
      <c r="H129" s="104"/>
      <c r="I129" s="105"/>
      <c r="J129" s="91">
        <f t="shared" si="1"/>
        <v>0</v>
      </c>
      <c r="K129" s="92"/>
      <c r="L129" s="93"/>
    </row>
    <row r="130" spans="1:12" ht="16">
      <c r="A130" s="104"/>
      <c r="B130" s="104"/>
      <c r="C130" s="104"/>
      <c r="D130" s="104"/>
      <c r="E130" s="101">
        <v>129</v>
      </c>
      <c r="F130" s="104"/>
      <c r="G130" s="104"/>
      <c r="H130" s="104"/>
      <c r="I130" s="105"/>
      <c r="J130" s="91">
        <f t="shared" si="1"/>
        <v>0</v>
      </c>
      <c r="K130" s="92"/>
      <c r="L130" s="93"/>
    </row>
    <row r="131" spans="1:12" ht="16">
      <c r="A131" s="104"/>
      <c r="B131" s="104"/>
      <c r="C131" s="104"/>
      <c r="D131" s="104"/>
      <c r="E131" s="101">
        <v>130</v>
      </c>
      <c r="F131" s="104"/>
      <c r="G131" s="104"/>
      <c r="H131" s="104"/>
      <c r="I131" s="105"/>
      <c r="J131" s="91">
        <f t="shared" si="1"/>
        <v>0</v>
      </c>
      <c r="K131" s="92"/>
      <c r="L131" s="93"/>
    </row>
    <row r="132" spans="1:12" ht="16">
      <c r="A132" s="104"/>
      <c r="B132" s="104"/>
      <c r="C132" s="104"/>
      <c r="D132" s="104"/>
      <c r="E132" s="101">
        <v>131</v>
      </c>
      <c r="F132" s="104"/>
      <c r="G132" s="104"/>
      <c r="H132" s="104"/>
      <c r="I132" s="105"/>
      <c r="J132" s="91">
        <f t="shared" si="1"/>
        <v>0</v>
      </c>
      <c r="K132" s="92"/>
      <c r="L132" s="93"/>
    </row>
    <row r="133" spans="1:12" ht="16">
      <c r="A133" s="104"/>
      <c r="B133" s="104"/>
      <c r="C133" s="104"/>
      <c r="D133" s="104"/>
      <c r="E133" s="101">
        <v>132</v>
      </c>
      <c r="F133" s="104"/>
      <c r="G133" s="104"/>
      <c r="H133" s="104"/>
      <c r="I133" s="105"/>
      <c r="J133" s="91">
        <f t="shared" si="1"/>
        <v>0</v>
      </c>
      <c r="K133" s="92"/>
      <c r="L133" s="93"/>
    </row>
    <row r="134" spans="1:12" ht="16">
      <c r="A134" s="104"/>
      <c r="B134" s="104"/>
      <c r="C134" s="104"/>
      <c r="D134" s="104"/>
      <c r="E134" s="101">
        <v>133</v>
      </c>
      <c r="F134" s="104"/>
      <c r="G134" s="104"/>
      <c r="H134" s="104"/>
      <c r="I134" s="105"/>
      <c r="J134" s="91">
        <f t="shared" si="1"/>
        <v>0</v>
      </c>
      <c r="K134" s="92"/>
      <c r="L134" s="93"/>
    </row>
    <row r="135" spans="1:12" ht="16">
      <c r="A135" s="104"/>
      <c r="B135" s="104"/>
      <c r="C135" s="104"/>
      <c r="D135" s="104"/>
      <c r="E135" s="101">
        <v>134</v>
      </c>
      <c r="F135" s="104"/>
      <c r="G135" s="104"/>
      <c r="H135" s="104"/>
      <c r="I135" s="105"/>
      <c r="J135" s="91">
        <f t="shared" si="1"/>
        <v>0</v>
      </c>
      <c r="K135" s="92"/>
      <c r="L135" s="93"/>
    </row>
    <row r="136" spans="1:12" ht="16">
      <c r="A136" s="104"/>
      <c r="B136" s="104"/>
      <c r="C136" s="104"/>
      <c r="D136" s="104"/>
      <c r="E136" s="101">
        <v>135</v>
      </c>
      <c r="F136" s="104"/>
      <c r="G136" s="104"/>
      <c r="H136" s="104"/>
      <c r="I136" s="105"/>
      <c r="J136" s="91">
        <f t="shared" si="1"/>
        <v>0</v>
      </c>
      <c r="K136" s="92"/>
      <c r="L136" s="93"/>
    </row>
    <row r="137" spans="1:12" ht="16">
      <c r="A137" s="104"/>
      <c r="B137" s="104"/>
      <c r="C137" s="104"/>
      <c r="D137" s="104"/>
      <c r="E137" s="101">
        <v>136</v>
      </c>
      <c r="F137" s="104"/>
      <c r="G137" s="104"/>
      <c r="H137" s="104"/>
      <c r="I137" s="105"/>
      <c r="J137" s="91">
        <f t="shared" si="1"/>
        <v>0</v>
      </c>
      <c r="K137" s="92"/>
      <c r="L137" s="93"/>
    </row>
    <row r="138" spans="1:12" ht="16">
      <c r="A138" s="104"/>
      <c r="B138" s="104"/>
      <c r="C138" s="104"/>
      <c r="D138" s="104"/>
      <c r="E138" s="101">
        <v>137</v>
      </c>
      <c r="F138" s="104"/>
      <c r="G138" s="104"/>
      <c r="H138" s="104"/>
      <c r="I138" s="105"/>
      <c r="J138" s="91">
        <f t="shared" si="1"/>
        <v>0</v>
      </c>
      <c r="K138" s="92"/>
      <c r="L138" s="93"/>
    </row>
    <row r="139" spans="1:12" ht="16">
      <c r="A139" s="104"/>
      <c r="B139" s="104"/>
      <c r="C139" s="104"/>
      <c r="D139" s="104"/>
      <c r="E139" s="101">
        <v>138</v>
      </c>
      <c r="F139" s="104"/>
      <c r="G139" s="104"/>
      <c r="H139" s="104"/>
      <c r="I139" s="105"/>
      <c r="J139" s="91">
        <f t="shared" si="1"/>
        <v>0</v>
      </c>
      <c r="K139" s="92"/>
      <c r="L139" s="93"/>
    </row>
    <row r="140" spans="1:12" ht="16">
      <c r="A140" s="104"/>
      <c r="B140" s="104"/>
      <c r="C140" s="104"/>
      <c r="D140" s="104"/>
      <c r="E140" s="101">
        <v>139</v>
      </c>
      <c r="F140" s="104"/>
      <c r="G140" s="104"/>
      <c r="H140" s="104"/>
      <c r="I140" s="105"/>
      <c r="J140" s="91">
        <f t="shared" si="1"/>
        <v>0</v>
      </c>
      <c r="K140" s="92"/>
      <c r="L140" s="93"/>
    </row>
    <row r="141" spans="1:12" ht="16">
      <c r="A141" s="104"/>
      <c r="B141" s="104"/>
      <c r="C141" s="104"/>
      <c r="D141" s="104"/>
      <c r="E141" s="101">
        <v>140</v>
      </c>
      <c r="F141" s="104"/>
      <c r="G141" s="104"/>
      <c r="H141" s="104"/>
      <c r="I141" s="105"/>
      <c r="J141" s="91">
        <f t="shared" si="1"/>
        <v>0</v>
      </c>
      <c r="K141" s="92"/>
      <c r="L141" s="93"/>
    </row>
    <row r="142" spans="1:12" ht="16">
      <c r="A142" s="104"/>
      <c r="B142" s="104"/>
      <c r="C142" s="104"/>
      <c r="D142" s="104"/>
      <c r="E142" s="101">
        <v>141</v>
      </c>
      <c r="F142" s="104"/>
      <c r="G142" s="104"/>
      <c r="H142" s="104"/>
      <c r="I142" s="105"/>
      <c r="J142" s="91">
        <f t="shared" si="1"/>
        <v>0</v>
      </c>
      <c r="K142" s="92"/>
      <c r="L142" s="93"/>
    </row>
    <row r="143" spans="1:12" ht="16">
      <c r="A143" s="104"/>
      <c r="B143" s="104"/>
      <c r="C143" s="104"/>
      <c r="D143" s="104"/>
      <c r="E143" s="101">
        <v>142</v>
      </c>
      <c r="F143" s="104"/>
      <c r="G143" s="104"/>
      <c r="H143" s="104"/>
      <c r="I143" s="105"/>
      <c r="J143" s="91">
        <f t="shared" si="1"/>
        <v>0</v>
      </c>
      <c r="K143" s="92"/>
      <c r="L143" s="93"/>
    </row>
    <row r="144" spans="1:12" ht="16">
      <c r="A144" s="104"/>
      <c r="B144" s="104"/>
      <c r="C144" s="104"/>
      <c r="D144" s="104"/>
      <c r="E144" s="101">
        <v>143</v>
      </c>
      <c r="F144" s="104"/>
      <c r="G144" s="104"/>
      <c r="H144" s="104"/>
      <c r="I144" s="105"/>
      <c r="J144" s="91">
        <f t="shared" si="1"/>
        <v>0</v>
      </c>
      <c r="K144" s="92"/>
      <c r="L144" s="93"/>
    </row>
    <row r="145" spans="1:12" ht="16">
      <c r="A145" s="104"/>
      <c r="B145" s="104"/>
      <c r="C145" s="104"/>
      <c r="D145" s="104"/>
      <c r="E145" s="101">
        <v>144</v>
      </c>
      <c r="F145" s="104"/>
      <c r="G145" s="104"/>
      <c r="H145" s="104"/>
      <c r="I145" s="105"/>
      <c r="J145" s="91">
        <f t="shared" si="1"/>
        <v>0</v>
      </c>
      <c r="K145" s="92"/>
      <c r="L145" s="93"/>
    </row>
    <row r="146" spans="1:12" ht="16">
      <c r="A146" s="104"/>
      <c r="B146" s="104"/>
      <c r="C146" s="104"/>
      <c r="D146" s="104"/>
      <c r="E146" s="101">
        <v>145</v>
      </c>
      <c r="F146" s="104"/>
      <c r="G146" s="104"/>
      <c r="H146" s="104"/>
      <c r="I146" s="105"/>
      <c r="J146" s="91">
        <f t="shared" si="1"/>
        <v>0</v>
      </c>
      <c r="K146" s="92"/>
      <c r="L146" s="93"/>
    </row>
    <row r="147" spans="1:12" ht="16">
      <c r="A147" s="104"/>
      <c r="B147" s="104"/>
      <c r="C147" s="104"/>
      <c r="D147" s="104"/>
      <c r="E147" s="101">
        <v>146</v>
      </c>
      <c r="F147" s="104"/>
      <c r="G147" s="104"/>
      <c r="H147" s="104"/>
      <c r="I147" s="105"/>
      <c r="J147" s="91">
        <f t="shared" si="1"/>
        <v>0</v>
      </c>
      <c r="K147" s="92"/>
      <c r="L147" s="93"/>
    </row>
    <row r="148" spans="1:12" ht="16">
      <c r="A148" s="104"/>
      <c r="B148" s="104"/>
      <c r="C148" s="104"/>
      <c r="D148" s="104"/>
      <c r="E148" s="101">
        <v>147</v>
      </c>
      <c r="F148" s="104"/>
      <c r="G148" s="104"/>
      <c r="H148" s="104"/>
      <c r="I148" s="105"/>
      <c r="J148" s="91">
        <f t="shared" si="1"/>
        <v>0</v>
      </c>
      <c r="K148" s="92"/>
      <c r="L148" s="93"/>
    </row>
    <row r="149" spans="1:12" ht="16">
      <c r="A149" s="104"/>
      <c r="B149" s="104"/>
      <c r="C149" s="104"/>
      <c r="D149" s="104"/>
      <c r="E149" s="101">
        <v>148</v>
      </c>
      <c r="F149" s="104"/>
      <c r="G149" s="104"/>
      <c r="H149" s="104"/>
      <c r="I149" s="105"/>
      <c r="J149" s="91">
        <f t="shared" si="1"/>
        <v>0</v>
      </c>
      <c r="K149" s="92"/>
      <c r="L149" s="93"/>
    </row>
    <row r="150" spans="1:12" ht="16">
      <c r="A150" s="104"/>
      <c r="B150" s="104"/>
      <c r="C150" s="104"/>
      <c r="D150" s="104"/>
      <c r="E150" s="101">
        <v>149</v>
      </c>
      <c r="F150" s="104"/>
      <c r="G150" s="104"/>
      <c r="H150" s="104"/>
      <c r="I150" s="105"/>
      <c r="J150" s="91">
        <f t="shared" si="1"/>
        <v>0</v>
      </c>
      <c r="K150" s="92"/>
      <c r="L150" s="93"/>
    </row>
    <row r="151" spans="1:12" ht="16">
      <c r="A151" s="104"/>
      <c r="B151" s="104"/>
      <c r="C151" s="104"/>
      <c r="D151" s="104"/>
      <c r="E151" s="101">
        <v>150</v>
      </c>
      <c r="F151" s="104"/>
      <c r="G151" s="104"/>
      <c r="H151" s="104"/>
      <c r="I151" s="105"/>
      <c r="J151" s="91">
        <f t="shared" si="1"/>
        <v>0</v>
      </c>
      <c r="K151" s="92"/>
      <c r="L151" s="93"/>
    </row>
    <row r="152" spans="1:12" ht="16">
      <c r="A152" s="104"/>
      <c r="B152" s="104"/>
      <c r="C152" s="104"/>
      <c r="D152" s="104"/>
      <c r="E152" s="101">
        <v>151</v>
      </c>
      <c r="F152" s="104"/>
      <c r="G152" s="104"/>
      <c r="H152" s="104"/>
      <c r="I152" s="105"/>
      <c r="J152" s="91">
        <f t="shared" si="1"/>
        <v>0</v>
      </c>
      <c r="K152" s="92"/>
      <c r="L152" s="93"/>
    </row>
    <row r="153" spans="1:12" ht="16">
      <c r="A153" s="104"/>
      <c r="B153" s="104"/>
      <c r="C153" s="104"/>
      <c r="D153" s="104"/>
      <c r="E153" s="101">
        <v>152</v>
      </c>
      <c r="F153" s="104"/>
      <c r="G153" s="104"/>
      <c r="H153" s="104"/>
      <c r="I153" s="105"/>
      <c r="J153" s="91">
        <f t="shared" si="1"/>
        <v>0</v>
      </c>
      <c r="K153" s="92"/>
      <c r="L153" s="93"/>
    </row>
    <row r="154" spans="1:12" ht="16">
      <c r="A154" s="104"/>
      <c r="B154" s="104"/>
      <c r="C154" s="104"/>
      <c r="D154" s="104"/>
      <c r="E154" s="101">
        <v>153</v>
      </c>
      <c r="F154" s="104"/>
      <c r="G154" s="104"/>
      <c r="H154" s="104"/>
      <c r="I154" s="105"/>
      <c r="J154" s="91">
        <f t="shared" si="1"/>
        <v>0</v>
      </c>
      <c r="K154" s="92"/>
      <c r="L154" s="93"/>
    </row>
    <row r="155" spans="1:12" ht="16">
      <c r="A155" s="104"/>
      <c r="B155" s="104"/>
      <c r="C155" s="104"/>
      <c r="D155" s="104"/>
      <c r="E155" s="101">
        <v>154</v>
      </c>
      <c r="F155" s="104"/>
      <c r="G155" s="104"/>
      <c r="H155" s="104"/>
      <c r="I155" s="105"/>
      <c r="J155" s="91">
        <f t="shared" si="1"/>
        <v>0</v>
      </c>
      <c r="K155" s="92"/>
      <c r="L155" s="93"/>
    </row>
    <row r="156" spans="1:12" ht="16">
      <c r="A156" s="104"/>
      <c r="B156" s="104"/>
      <c r="C156" s="104"/>
      <c r="D156" s="104"/>
      <c r="E156" s="101">
        <v>155</v>
      </c>
      <c r="F156" s="104"/>
      <c r="G156" s="104"/>
      <c r="H156" s="104"/>
      <c r="I156" s="105"/>
      <c r="J156" s="91">
        <f t="shared" si="1"/>
        <v>0</v>
      </c>
      <c r="K156" s="92"/>
      <c r="L156" s="93"/>
    </row>
    <row r="157" spans="1:12" ht="16">
      <c r="A157" s="104"/>
      <c r="B157" s="104"/>
      <c r="C157" s="104"/>
      <c r="D157" s="104"/>
      <c r="E157" s="101">
        <v>156</v>
      </c>
      <c r="F157" s="104"/>
      <c r="G157" s="104"/>
      <c r="H157" s="104"/>
      <c r="I157" s="105"/>
      <c r="J157" s="91">
        <f t="shared" si="1"/>
        <v>0</v>
      </c>
      <c r="K157" s="92"/>
      <c r="L157" s="93"/>
    </row>
    <row r="158" spans="1:12" ht="16">
      <c r="A158" s="104"/>
      <c r="B158" s="104"/>
      <c r="C158" s="104"/>
      <c r="D158" s="104"/>
      <c r="E158" s="101">
        <v>157</v>
      </c>
      <c r="F158" s="104"/>
      <c r="G158" s="104"/>
      <c r="H158" s="104"/>
      <c r="I158" s="105"/>
      <c r="J158" s="91">
        <f t="shared" si="1"/>
        <v>0</v>
      </c>
      <c r="K158" s="92"/>
      <c r="L158" s="93"/>
    </row>
    <row r="159" spans="1:12" ht="16">
      <c r="A159" s="104"/>
      <c r="B159" s="104"/>
      <c r="C159" s="104"/>
      <c r="D159" s="104"/>
      <c r="E159" s="101">
        <v>158</v>
      </c>
      <c r="F159" s="104"/>
      <c r="G159" s="104"/>
      <c r="H159" s="104"/>
      <c r="I159" s="105"/>
      <c r="J159" s="91">
        <f t="shared" si="1"/>
        <v>0</v>
      </c>
      <c r="K159" s="92"/>
      <c r="L159" s="93"/>
    </row>
    <row r="160" spans="1:12" ht="16">
      <c r="A160" s="104"/>
      <c r="B160" s="104"/>
      <c r="C160" s="104"/>
      <c r="D160" s="104"/>
      <c r="E160" s="101">
        <v>159</v>
      </c>
      <c r="F160" s="104"/>
      <c r="G160" s="104"/>
      <c r="H160" s="104"/>
      <c r="I160" s="105"/>
      <c r="J160" s="91">
        <f t="shared" si="1"/>
        <v>0</v>
      </c>
      <c r="K160" s="92"/>
      <c r="L160" s="93"/>
    </row>
    <row r="161" spans="1:12" ht="16">
      <c r="A161" s="104"/>
      <c r="B161" s="104"/>
      <c r="C161" s="104"/>
      <c r="D161" s="104"/>
      <c r="E161" s="101">
        <v>160</v>
      </c>
      <c r="F161" s="104"/>
      <c r="G161" s="104"/>
      <c r="H161" s="104"/>
      <c r="I161" s="105"/>
      <c r="J161" s="91">
        <f t="shared" si="1"/>
        <v>0</v>
      </c>
      <c r="K161" s="92"/>
      <c r="L161" s="93"/>
    </row>
    <row r="162" spans="1:12" ht="16">
      <c r="A162" s="104"/>
      <c r="B162" s="104"/>
      <c r="C162" s="104"/>
      <c r="D162" s="104"/>
      <c r="E162" s="101">
        <v>161</v>
      </c>
      <c r="F162" s="104"/>
      <c r="G162" s="104"/>
      <c r="H162" s="104"/>
      <c r="I162" s="105"/>
      <c r="J162" s="91">
        <f t="shared" si="1"/>
        <v>0</v>
      </c>
      <c r="K162" s="92"/>
      <c r="L162" s="93"/>
    </row>
    <row r="163" spans="1:12" ht="16">
      <c r="A163" s="104"/>
      <c r="B163" s="104"/>
      <c r="C163" s="104"/>
      <c r="D163" s="104"/>
      <c r="E163" s="101">
        <v>162</v>
      </c>
      <c r="F163" s="104"/>
      <c r="G163" s="104"/>
      <c r="H163" s="104"/>
      <c r="I163" s="105"/>
      <c r="J163" s="91">
        <f t="shared" si="1"/>
        <v>0</v>
      </c>
      <c r="K163" s="92"/>
      <c r="L163" s="93"/>
    </row>
    <row r="164" spans="1:12" ht="16">
      <c r="A164" s="104"/>
      <c r="B164" s="104"/>
      <c r="C164" s="104"/>
      <c r="D164" s="104"/>
      <c r="E164" s="101">
        <v>163</v>
      </c>
      <c r="F164" s="104"/>
      <c r="G164" s="104"/>
      <c r="H164" s="104"/>
      <c r="I164" s="105"/>
      <c r="J164" s="91">
        <f t="shared" si="1"/>
        <v>0</v>
      </c>
      <c r="K164" s="92"/>
      <c r="L164" s="93"/>
    </row>
    <row r="165" spans="1:12" ht="16">
      <c r="A165" s="104"/>
      <c r="B165" s="104"/>
      <c r="C165" s="104"/>
      <c r="D165" s="104"/>
      <c r="E165" s="101">
        <v>164</v>
      </c>
      <c r="F165" s="104"/>
      <c r="G165" s="104"/>
      <c r="H165" s="104"/>
      <c r="I165" s="105"/>
      <c r="J165" s="91">
        <f t="shared" si="1"/>
        <v>0</v>
      </c>
      <c r="K165" s="92"/>
      <c r="L165" s="93"/>
    </row>
    <row r="166" spans="1:12" ht="16">
      <c r="A166" s="104"/>
      <c r="B166" s="104"/>
      <c r="C166" s="104"/>
      <c r="D166" s="104"/>
      <c r="E166" s="101">
        <v>165</v>
      </c>
      <c r="F166" s="104"/>
      <c r="G166" s="104"/>
      <c r="H166" s="104"/>
      <c r="I166" s="105"/>
      <c r="J166" s="91">
        <f t="shared" si="1"/>
        <v>0</v>
      </c>
      <c r="K166" s="92"/>
      <c r="L166" s="93"/>
    </row>
    <row r="167" spans="1:12" ht="16">
      <c r="A167" s="104"/>
      <c r="B167" s="104"/>
      <c r="C167" s="104"/>
      <c r="D167" s="104"/>
      <c r="E167" s="101">
        <v>166</v>
      </c>
      <c r="F167" s="104"/>
      <c r="G167" s="104"/>
      <c r="H167" s="104"/>
      <c r="I167" s="105"/>
      <c r="J167" s="91">
        <f t="shared" si="1"/>
        <v>0</v>
      </c>
      <c r="K167" s="92"/>
      <c r="L167" s="93"/>
    </row>
    <row r="168" spans="1:12" ht="16">
      <c r="A168" s="104"/>
      <c r="B168" s="104"/>
      <c r="C168" s="104"/>
      <c r="D168" s="104"/>
      <c r="E168" s="101">
        <v>167</v>
      </c>
      <c r="F168" s="104"/>
      <c r="G168" s="104"/>
      <c r="H168" s="104"/>
      <c r="I168" s="105"/>
      <c r="J168" s="91">
        <f t="shared" si="1"/>
        <v>0</v>
      </c>
      <c r="K168" s="92"/>
      <c r="L168" s="93"/>
    </row>
    <row r="169" spans="1:12" ht="16">
      <c r="A169" s="104"/>
      <c r="B169" s="104"/>
      <c r="C169" s="104"/>
      <c r="D169" s="104"/>
      <c r="E169" s="101">
        <v>168</v>
      </c>
      <c r="F169" s="104"/>
      <c r="G169" s="104"/>
      <c r="H169" s="104"/>
      <c r="I169" s="105"/>
      <c r="J169" s="91">
        <f t="shared" si="1"/>
        <v>0</v>
      </c>
      <c r="K169" s="92"/>
      <c r="L169" s="93"/>
    </row>
    <row r="170" spans="1:12" ht="16">
      <c r="A170" s="104"/>
      <c r="B170" s="104"/>
      <c r="C170" s="104"/>
      <c r="D170" s="104"/>
      <c r="E170" s="101">
        <v>169</v>
      </c>
      <c r="F170" s="104"/>
      <c r="G170" s="104"/>
      <c r="H170" s="104"/>
      <c r="I170" s="105"/>
      <c r="J170" s="91">
        <f t="shared" ref="J170:J233" si="2">IF(OR(H170=5,H170=10, H170=15, H170="BP",H170="SCR"),"NT",I170)</f>
        <v>0</v>
      </c>
      <c r="K170" s="92"/>
      <c r="L170" s="93"/>
    </row>
    <row r="171" spans="1:12" ht="16">
      <c r="A171" s="104"/>
      <c r="B171" s="104"/>
      <c r="C171" s="104"/>
      <c r="D171" s="104"/>
      <c r="E171" s="101">
        <v>170</v>
      </c>
      <c r="F171" s="104"/>
      <c r="G171" s="104"/>
      <c r="H171" s="104"/>
      <c r="I171" s="105"/>
      <c r="J171" s="91">
        <f t="shared" si="2"/>
        <v>0</v>
      </c>
      <c r="K171" s="92"/>
      <c r="L171" s="93"/>
    </row>
    <row r="172" spans="1:12" ht="16">
      <c r="A172" s="104"/>
      <c r="B172" s="104"/>
      <c r="C172" s="104"/>
      <c r="D172" s="104"/>
      <c r="E172" s="101">
        <v>171</v>
      </c>
      <c r="F172" s="104"/>
      <c r="G172" s="104"/>
      <c r="H172" s="104"/>
      <c r="I172" s="105"/>
      <c r="J172" s="91">
        <f t="shared" si="2"/>
        <v>0</v>
      </c>
      <c r="K172" s="92"/>
      <c r="L172" s="93"/>
    </row>
    <row r="173" spans="1:12" ht="16">
      <c r="A173" s="104"/>
      <c r="B173" s="104"/>
      <c r="C173" s="104"/>
      <c r="D173" s="104"/>
      <c r="E173" s="101">
        <v>172</v>
      </c>
      <c r="F173" s="104"/>
      <c r="G173" s="104"/>
      <c r="H173" s="104"/>
      <c r="I173" s="105"/>
      <c r="J173" s="91">
        <f t="shared" si="2"/>
        <v>0</v>
      </c>
      <c r="K173" s="92"/>
      <c r="L173" s="93"/>
    </row>
    <row r="174" spans="1:12" ht="16">
      <c r="A174" s="104"/>
      <c r="B174" s="104"/>
      <c r="C174" s="104"/>
      <c r="D174" s="104"/>
      <c r="E174" s="101">
        <v>173</v>
      </c>
      <c r="F174" s="104"/>
      <c r="G174" s="104"/>
      <c r="H174" s="104"/>
      <c r="I174" s="105"/>
      <c r="J174" s="91">
        <f t="shared" si="2"/>
        <v>0</v>
      </c>
      <c r="K174" s="92"/>
      <c r="L174" s="93"/>
    </row>
    <row r="175" spans="1:12" ht="16">
      <c r="A175" s="104"/>
      <c r="B175" s="104"/>
      <c r="C175" s="104"/>
      <c r="D175" s="104"/>
      <c r="E175" s="101">
        <v>174</v>
      </c>
      <c r="F175" s="104"/>
      <c r="G175" s="104"/>
      <c r="H175" s="104"/>
      <c r="I175" s="105"/>
      <c r="J175" s="91">
        <f t="shared" si="2"/>
        <v>0</v>
      </c>
      <c r="K175" s="92"/>
      <c r="L175" s="93"/>
    </row>
    <row r="176" spans="1:12" ht="16">
      <c r="A176" s="104"/>
      <c r="B176" s="104"/>
      <c r="C176" s="104"/>
      <c r="D176" s="104"/>
      <c r="E176" s="101">
        <v>175</v>
      </c>
      <c r="F176" s="104"/>
      <c r="G176" s="104"/>
      <c r="H176" s="104"/>
      <c r="I176" s="105"/>
      <c r="J176" s="91">
        <f t="shared" si="2"/>
        <v>0</v>
      </c>
      <c r="K176" s="92"/>
      <c r="L176" s="93"/>
    </row>
    <row r="177" spans="1:12" ht="16">
      <c r="A177" s="104"/>
      <c r="B177" s="104"/>
      <c r="C177" s="104"/>
      <c r="D177" s="104"/>
      <c r="E177" s="101">
        <v>176</v>
      </c>
      <c r="F177" s="104"/>
      <c r="G177" s="104"/>
      <c r="H177" s="104"/>
      <c r="I177" s="105"/>
      <c r="J177" s="91">
        <f t="shared" si="2"/>
        <v>0</v>
      </c>
      <c r="K177" s="92"/>
      <c r="L177" s="93"/>
    </row>
    <row r="178" spans="1:12" ht="16">
      <c r="A178" s="104"/>
      <c r="B178" s="104"/>
      <c r="C178" s="104"/>
      <c r="D178" s="104"/>
      <c r="E178" s="101">
        <v>177</v>
      </c>
      <c r="F178" s="104"/>
      <c r="G178" s="104"/>
      <c r="H178" s="104"/>
      <c r="I178" s="105"/>
      <c r="J178" s="91">
        <f t="shared" si="2"/>
        <v>0</v>
      </c>
      <c r="K178" s="92"/>
      <c r="L178" s="93"/>
    </row>
    <row r="179" spans="1:12" ht="16">
      <c r="A179" s="104"/>
      <c r="B179" s="104"/>
      <c r="C179" s="104"/>
      <c r="D179" s="104"/>
      <c r="E179" s="101">
        <v>178</v>
      </c>
      <c r="F179" s="104"/>
      <c r="G179" s="104"/>
      <c r="H179" s="104"/>
      <c r="I179" s="105"/>
      <c r="J179" s="91">
        <f t="shared" si="2"/>
        <v>0</v>
      </c>
      <c r="K179" s="92"/>
      <c r="L179" s="93"/>
    </row>
    <row r="180" spans="1:12" ht="16">
      <c r="A180" s="104"/>
      <c r="B180" s="104"/>
      <c r="C180" s="104"/>
      <c r="D180" s="104"/>
      <c r="E180" s="101">
        <v>179</v>
      </c>
      <c r="F180" s="104"/>
      <c r="G180" s="104"/>
      <c r="H180" s="104"/>
      <c r="I180" s="105"/>
      <c r="J180" s="91">
        <f t="shared" si="2"/>
        <v>0</v>
      </c>
      <c r="K180" s="92"/>
      <c r="L180" s="93"/>
    </row>
    <row r="181" spans="1:12" ht="16">
      <c r="A181" s="104"/>
      <c r="B181" s="104"/>
      <c r="C181" s="104"/>
      <c r="D181" s="104"/>
      <c r="E181" s="101">
        <v>180</v>
      </c>
      <c r="F181" s="104"/>
      <c r="G181" s="104"/>
      <c r="H181" s="104"/>
      <c r="I181" s="105"/>
      <c r="J181" s="91">
        <f t="shared" si="2"/>
        <v>0</v>
      </c>
      <c r="K181" s="92"/>
      <c r="L181" s="93"/>
    </row>
    <row r="182" spans="1:12" ht="16">
      <c r="A182" s="104"/>
      <c r="B182" s="104"/>
      <c r="C182" s="104"/>
      <c r="D182" s="104"/>
      <c r="E182" s="101">
        <v>181</v>
      </c>
      <c r="F182" s="104"/>
      <c r="G182" s="104"/>
      <c r="H182" s="104"/>
      <c r="I182" s="105"/>
      <c r="J182" s="91">
        <f t="shared" si="2"/>
        <v>0</v>
      </c>
      <c r="K182" s="92"/>
      <c r="L182" s="93"/>
    </row>
    <row r="183" spans="1:12" ht="16">
      <c r="A183" s="104"/>
      <c r="B183" s="104"/>
      <c r="C183" s="104"/>
      <c r="D183" s="104"/>
      <c r="E183" s="101">
        <v>182</v>
      </c>
      <c r="F183" s="104"/>
      <c r="G183" s="104"/>
      <c r="H183" s="104"/>
      <c r="I183" s="105"/>
      <c r="J183" s="91">
        <f t="shared" si="2"/>
        <v>0</v>
      </c>
      <c r="K183" s="92"/>
      <c r="L183" s="93"/>
    </row>
    <row r="184" spans="1:12" ht="16">
      <c r="A184" s="104"/>
      <c r="B184" s="104"/>
      <c r="C184" s="104"/>
      <c r="D184" s="104"/>
      <c r="E184" s="101">
        <v>183</v>
      </c>
      <c r="F184" s="104"/>
      <c r="G184" s="104"/>
      <c r="H184" s="104"/>
      <c r="I184" s="105"/>
      <c r="J184" s="91">
        <f t="shared" si="2"/>
        <v>0</v>
      </c>
      <c r="K184" s="92"/>
      <c r="L184" s="93"/>
    </row>
    <row r="185" spans="1:12" ht="16">
      <c r="A185" s="104"/>
      <c r="B185" s="104"/>
      <c r="C185" s="104"/>
      <c r="D185" s="104"/>
      <c r="E185" s="101">
        <v>184</v>
      </c>
      <c r="F185" s="104"/>
      <c r="G185" s="104"/>
      <c r="H185" s="104"/>
      <c r="I185" s="105"/>
      <c r="J185" s="91">
        <f t="shared" si="2"/>
        <v>0</v>
      </c>
      <c r="K185" s="92"/>
      <c r="L185" s="93"/>
    </row>
    <row r="186" spans="1:12" ht="16">
      <c r="A186" s="104"/>
      <c r="B186" s="104"/>
      <c r="C186" s="104"/>
      <c r="D186" s="104"/>
      <c r="E186" s="101">
        <v>185</v>
      </c>
      <c r="F186" s="104"/>
      <c r="G186" s="104"/>
      <c r="H186" s="104"/>
      <c r="I186" s="105"/>
      <c r="J186" s="91">
        <f t="shared" si="2"/>
        <v>0</v>
      </c>
      <c r="K186" s="92"/>
      <c r="L186" s="93"/>
    </row>
    <row r="187" spans="1:12" ht="16">
      <c r="A187" s="104"/>
      <c r="B187" s="104"/>
      <c r="C187" s="104"/>
      <c r="D187" s="104"/>
      <c r="E187" s="101">
        <v>186</v>
      </c>
      <c r="F187" s="104"/>
      <c r="G187" s="104"/>
      <c r="H187" s="104"/>
      <c r="I187" s="105"/>
      <c r="J187" s="91">
        <f t="shared" si="2"/>
        <v>0</v>
      </c>
      <c r="K187" s="92"/>
      <c r="L187" s="93"/>
    </row>
    <row r="188" spans="1:12" ht="16">
      <c r="A188" s="104"/>
      <c r="B188" s="104"/>
      <c r="C188" s="104"/>
      <c r="D188" s="104"/>
      <c r="E188" s="101">
        <v>187</v>
      </c>
      <c r="F188" s="104"/>
      <c r="G188" s="104"/>
      <c r="H188" s="104"/>
      <c r="I188" s="105"/>
      <c r="J188" s="91">
        <f t="shared" si="2"/>
        <v>0</v>
      </c>
      <c r="K188" s="92"/>
      <c r="L188" s="93"/>
    </row>
    <row r="189" spans="1:12" ht="16">
      <c r="A189" s="104"/>
      <c r="B189" s="104"/>
      <c r="C189" s="104"/>
      <c r="D189" s="104"/>
      <c r="E189" s="101">
        <v>188</v>
      </c>
      <c r="F189" s="104"/>
      <c r="G189" s="104"/>
      <c r="H189" s="104"/>
      <c r="I189" s="105"/>
      <c r="J189" s="91">
        <f t="shared" si="2"/>
        <v>0</v>
      </c>
      <c r="K189" s="92"/>
      <c r="L189" s="93"/>
    </row>
    <row r="190" spans="1:12" ht="16">
      <c r="A190" s="104"/>
      <c r="B190" s="104"/>
      <c r="C190" s="104"/>
      <c r="D190" s="104"/>
      <c r="E190" s="101">
        <v>189</v>
      </c>
      <c r="F190" s="104"/>
      <c r="G190" s="104"/>
      <c r="H190" s="104"/>
      <c r="I190" s="105"/>
      <c r="J190" s="91">
        <f t="shared" si="2"/>
        <v>0</v>
      </c>
      <c r="K190" s="92"/>
      <c r="L190" s="93"/>
    </row>
    <row r="191" spans="1:12" ht="16">
      <c r="A191" s="104"/>
      <c r="B191" s="104"/>
      <c r="C191" s="104"/>
      <c r="D191" s="104"/>
      <c r="E191" s="101">
        <v>190</v>
      </c>
      <c r="F191" s="104"/>
      <c r="G191" s="104"/>
      <c r="H191" s="104"/>
      <c r="I191" s="105"/>
      <c r="J191" s="91">
        <f t="shared" si="2"/>
        <v>0</v>
      </c>
      <c r="K191" s="92"/>
      <c r="L191" s="93"/>
    </row>
    <row r="192" spans="1:12" ht="16">
      <c r="A192" s="104"/>
      <c r="B192" s="104"/>
      <c r="C192" s="104"/>
      <c r="D192" s="104"/>
      <c r="E192" s="101">
        <v>191</v>
      </c>
      <c r="F192" s="104"/>
      <c r="G192" s="104"/>
      <c r="H192" s="104"/>
      <c r="I192" s="105"/>
      <c r="J192" s="91">
        <f t="shared" si="2"/>
        <v>0</v>
      </c>
      <c r="K192" s="92"/>
      <c r="L192" s="93"/>
    </row>
    <row r="193" spans="1:12" ht="16">
      <c r="A193" s="104"/>
      <c r="B193" s="104"/>
      <c r="C193" s="104"/>
      <c r="D193" s="104"/>
      <c r="E193" s="101">
        <v>192</v>
      </c>
      <c r="F193" s="104"/>
      <c r="G193" s="104"/>
      <c r="H193" s="104"/>
      <c r="I193" s="105"/>
      <c r="J193" s="91">
        <f t="shared" si="2"/>
        <v>0</v>
      </c>
      <c r="K193" s="92"/>
      <c r="L193" s="93"/>
    </row>
    <row r="194" spans="1:12" ht="16">
      <c r="A194" s="104"/>
      <c r="B194" s="104"/>
      <c r="C194" s="104"/>
      <c r="D194" s="104"/>
      <c r="E194" s="101">
        <v>193</v>
      </c>
      <c r="F194" s="104"/>
      <c r="G194" s="104"/>
      <c r="H194" s="104"/>
      <c r="I194" s="105"/>
      <c r="J194" s="91">
        <f t="shared" si="2"/>
        <v>0</v>
      </c>
      <c r="K194" s="92"/>
      <c r="L194" s="93"/>
    </row>
    <row r="195" spans="1:12" ht="16">
      <c r="A195" s="104"/>
      <c r="B195" s="104"/>
      <c r="C195" s="104"/>
      <c r="D195" s="104"/>
      <c r="E195" s="101">
        <v>194</v>
      </c>
      <c r="F195" s="104"/>
      <c r="G195" s="104"/>
      <c r="H195" s="104"/>
      <c r="I195" s="105"/>
      <c r="J195" s="91">
        <f t="shared" si="2"/>
        <v>0</v>
      </c>
      <c r="K195" s="92"/>
      <c r="L195" s="93"/>
    </row>
    <row r="196" spans="1:12" ht="16">
      <c r="A196" s="104"/>
      <c r="B196" s="104"/>
      <c r="C196" s="104"/>
      <c r="D196" s="104"/>
      <c r="E196" s="101">
        <v>195</v>
      </c>
      <c r="F196" s="104"/>
      <c r="G196" s="104"/>
      <c r="H196" s="104"/>
      <c r="I196" s="105"/>
      <c r="J196" s="91">
        <f t="shared" si="2"/>
        <v>0</v>
      </c>
      <c r="K196" s="92"/>
      <c r="L196" s="93"/>
    </row>
    <row r="197" spans="1:12" ht="16">
      <c r="A197" s="104"/>
      <c r="B197" s="104"/>
      <c r="C197" s="104"/>
      <c r="D197" s="104"/>
      <c r="E197" s="101">
        <v>196</v>
      </c>
      <c r="F197" s="104"/>
      <c r="G197" s="104"/>
      <c r="H197" s="104"/>
      <c r="I197" s="105"/>
      <c r="J197" s="91">
        <f t="shared" si="2"/>
        <v>0</v>
      </c>
      <c r="K197" s="92"/>
      <c r="L197" s="93"/>
    </row>
    <row r="198" spans="1:12" ht="16">
      <c r="A198" s="104"/>
      <c r="B198" s="104"/>
      <c r="C198" s="104"/>
      <c r="D198" s="104"/>
      <c r="E198" s="101">
        <v>197</v>
      </c>
      <c r="F198" s="104"/>
      <c r="G198" s="104"/>
      <c r="H198" s="104"/>
      <c r="I198" s="105"/>
      <c r="J198" s="91">
        <f t="shared" si="2"/>
        <v>0</v>
      </c>
      <c r="K198" s="92"/>
      <c r="L198" s="93"/>
    </row>
    <row r="199" spans="1:12" ht="16">
      <c r="A199" s="104"/>
      <c r="B199" s="104"/>
      <c r="C199" s="104"/>
      <c r="D199" s="104"/>
      <c r="E199" s="101">
        <v>198</v>
      </c>
      <c r="F199" s="104"/>
      <c r="G199" s="104"/>
      <c r="H199" s="104"/>
      <c r="I199" s="105"/>
      <c r="J199" s="91">
        <f t="shared" si="2"/>
        <v>0</v>
      </c>
      <c r="K199" s="92"/>
      <c r="L199" s="93"/>
    </row>
    <row r="200" spans="1:12" ht="16">
      <c r="A200" s="104"/>
      <c r="B200" s="104"/>
      <c r="C200" s="104"/>
      <c r="D200" s="104"/>
      <c r="E200" s="101">
        <v>199</v>
      </c>
      <c r="F200" s="104"/>
      <c r="G200" s="104"/>
      <c r="H200" s="104"/>
      <c r="I200" s="105"/>
      <c r="J200" s="91">
        <f t="shared" si="2"/>
        <v>0</v>
      </c>
      <c r="K200" s="92"/>
      <c r="L200" s="93"/>
    </row>
    <row r="201" spans="1:12" ht="16">
      <c r="A201" s="104"/>
      <c r="B201" s="104"/>
      <c r="C201" s="104"/>
      <c r="D201" s="104"/>
      <c r="E201" s="101">
        <v>200</v>
      </c>
      <c r="F201" s="104"/>
      <c r="G201" s="104"/>
      <c r="H201" s="104"/>
      <c r="I201" s="105"/>
      <c r="J201" s="91">
        <f t="shared" si="2"/>
        <v>0</v>
      </c>
      <c r="K201" s="92"/>
      <c r="L201" s="93"/>
    </row>
    <row r="202" spans="1:12" ht="16">
      <c r="A202" s="104"/>
      <c r="B202" s="104"/>
      <c r="C202" s="104"/>
      <c r="D202" s="104"/>
      <c r="E202" s="101">
        <v>201</v>
      </c>
      <c r="F202" s="104"/>
      <c r="G202" s="104"/>
      <c r="H202" s="104"/>
      <c r="I202" s="105"/>
      <c r="J202" s="91">
        <f t="shared" si="2"/>
        <v>0</v>
      </c>
      <c r="K202" s="92"/>
      <c r="L202" s="93"/>
    </row>
    <row r="203" spans="1:12" ht="16">
      <c r="A203" s="104"/>
      <c r="B203" s="104"/>
      <c r="C203" s="104"/>
      <c r="D203" s="104"/>
      <c r="E203" s="101">
        <v>202</v>
      </c>
      <c r="F203" s="104"/>
      <c r="G203" s="104"/>
      <c r="H203" s="104"/>
      <c r="I203" s="105"/>
      <c r="J203" s="91">
        <f t="shared" si="2"/>
        <v>0</v>
      </c>
      <c r="K203" s="92"/>
      <c r="L203" s="93"/>
    </row>
    <row r="204" spans="1:12" ht="16">
      <c r="A204" s="104"/>
      <c r="B204" s="104"/>
      <c r="C204" s="104"/>
      <c r="D204" s="104"/>
      <c r="E204" s="101">
        <v>203</v>
      </c>
      <c r="F204" s="104"/>
      <c r="G204" s="104"/>
      <c r="H204" s="104"/>
      <c r="I204" s="105"/>
      <c r="J204" s="91">
        <f t="shared" si="2"/>
        <v>0</v>
      </c>
      <c r="K204" s="92"/>
      <c r="L204" s="93"/>
    </row>
    <row r="205" spans="1:12" ht="16">
      <c r="A205" s="104"/>
      <c r="B205" s="104"/>
      <c r="C205" s="104"/>
      <c r="D205" s="104"/>
      <c r="E205" s="101">
        <v>204</v>
      </c>
      <c r="F205" s="104"/>
      <c r="G205" s="104"/>
      <c r="H205" s="104"/>
      <c r="I205" s="105"/>
      <c r="J205" s="91">
        <f t="shared" si="2"/>
        <v>0</v>
      </c>
      <c r="K205" s="92"/>
      <c r="L205" s="93"/>
    </row>
    <row r="206" spans="1:12" ht="16">
      <c r="A206" s="104"/>
      <c r="B206" s="104"/>
      <c r="C206" s="104"/>
      <c r="D206" s="104"/>
      <c r="E206" s="101">
        <v>205</v>
      </c>
      <c r="F206" s="104"/>
      <c r="G206" s="104"/>
      <c r="H206" s="104"/>
      <c r="I206" s="105"/>
      <c r="J206" s="91">
        <f t="shared" si="2"/>
        <v>0</v>
      </c>
      <c r="K206" s="92"/>
      <c r="L206" s="93"/>
    </row>
    <row r="207" spans="1:12" ht="16">
      <c r="A207" s="104"/>
      <c r="B207" s="104"/>
      <c r="C207" s="104"/>
      <c r="D207" s="104"/>
      <c r="E207" s="101">
        <v>206</v>
      </c>
      <c r="F207" s="104"/>
      <c r="G207" s="104"/>
      <c r="H207" s="104"/>
      <c r="I207" s="105"/>
      <c r="J207" s="91">
        <f t="shared" si="2"/>
        <v>0</v>
      </c>
      <c r="K207" s="92"/>
      <c r="L207" s="93"/>
    </row>
    <row r="208" spans="1:12" ht="16">
      <c r="A208" s="104"/>
      <c r="B208" s="104"/>
      <c r="C208" s="104"/>
      <c r="D208" s="104"/>
      <c r="E208" s="101">
        <v>207</v>
      </c>
      <c r="F208" s="104"/>
      <c r="G208" s="104"/>
      <c r="H208" s="104"/>
      <c r="I208" s="105"/>
      <c r="J208" s="91">
        <f t="shared" si="2"/>
        <v>0</v>
      </c>
      <c r="K208" s="92"/>
      <c r="L208" s="93"/>
    </row>
    <row r="209" spans="1:12" ht="16">
      <c r="A209" s="104"/>
      <c r="B209" s="104"/>
      <c r="C209" s="104"/>
      <c r="D209" s="104"/>
      <c r="E209" s="101">
        <v>208</v>
      </c>
      <c r="F209" s="104"/>
      <c r="G209" s="104"/>
      <c r="H209" s="104"/>
      <c r="I209" s="105"/>
      <c r="J209" s="91">
        <f t="shared" si="2"/>
        <v>0</v>
      </c>
      <c r="K209" s="92"/>
      <c r="L209" s="93"/>
    </row>
    <row r="210" spans="1:12" ht="16">
      <c r="A210" s="104"/>
      <c r="B210" s="104"/>
      <c r="C210" s="104"/>
      <c r="D210" s="104"/>
      <c r="E210" s="101">
        <v>209</v>
      </c>
      <c r="F210" s="104"/>
      <c r="G210" s="104"/>
      <c r="H210" s="104"/>
      <c r="I210" s="105"/>
      <c r="J210" s="91">
        <f t="shared" si="2"/>
        <v>0</v>
      </c>
      <c r="K210" s="92"/>
      <c r="L210" s="93"/>
    </row>
    <row r="211" spans="1:12" ht="16">
      <c r="A211" s="104"/>
      <c r="B211" s="104"/>
      <c r="C211" s="104"/>
      <c r="D211" s="104"/>
      <c r="E211" s="101">
        <v>210</v>
      </c>
      <c r="F211" s="104"/>
      <c r="G211" s="104"/>
      <c r="H211" s="104"/>
      <c r="I211" s="105"/>
      <c r="J211" s="91">
        <f t="shared" si="2"/>
        <v>0</v>
      </c>
      <c r="K211" s="92"/>
      <c r="L211" s="93"/>
    </row>
    <row r="212" spans="1:12" ht="16">
      <c r="A212" s="104"/>
      <c r="B212" s="104"/>
      <c r="C212" s="104"/>
      <c r="D212" s="104"/>
      <c r="E212" s="101">
        <v>211</v>
      </c>
      <c r="F212" s="104"/>
      <c r="G212" s="104"/>
      <c r="H212" s="104"/>
      <c r="I212" s="105"/>
      <c r="J212" s="91">
        <f t="shared" si="2"/>
        <v>0</v>
      </c>
      <c r="K212" s="92"/>
      <c r="L212" s="93"/>
    </row>
    <row r="213" spans="1:12" ht="16">
      <c r="A213" s="104"/>
      <c r="B213" s="104"/>
      <c r="C213" s="104"/>
      <c r="D213" s="104"/>
      <c r="E213" s="101">
        <v>212</v>
      </c>
      <c r="F213" s="104"/>
      <c r="G213" s="104"/>
      <c r="H213" s="104"/>
      <c r="I213" s="105"/>
      <c r="J213" s="91">
        <f t="shared" si="2"/>
        <v>0</v>
      </c>
      <c r="K213" s="92"/>
      <c r="L213" s="93"/>
    </row>
    <row r="214" spans="1:12" ht="16">
      <c r="A214" s="104"/>
      <c r="B214" s="104"/>
      <c r="C214" s="104"/>
      <c r="D214" s="104"/>
      <c r="E214" s="101">
        <v>213</v>
      </c>
      <c r="F214" s="104"/>
      <c r="G214" s="104"/>
      <c r="H214" s="104"/>
      <c r="I214" s="105"/>
      <c r="J214" s="91">
        <f t="shared" si="2"/>
        <v>0</v>
      </c>
      <c r="K214" s="92"/>
      <c r="L214" s="93"/>
    </row>
    <row r="215" spans="1:12" ht="16">
      <c r="A215" s="104"/>
      <c r="B215" s="104"/>
      <c r="C215" s="104"/>
      <c r="D215" s="104"/>
      <c r="E215" s="101">
        <v>214</v>
      </c>
      <c r="F215" s="104"/>
      <c r="G215" s="104"/>
      <c r="H215" s="104"/>
      <c r="I215" s="105"/>
      <c r="J215" s="91">
        <f t="shared" si="2"/>
        <v>0</v>
      </c>
      <c r="K215" s="92"/>
      <c r="L215" s="93"/>
    </row>
    <row r="216" spans="1:12" ht="16">
      <c r="A216" s="104"/>
      <c r="B216" s="104"/>
      <c r="C216" s="104"/>
      <c r="D216" s="104"/>
      <c r="E216" s="101">
        <v>215</v>
      </c>
      <c r="F216" s="104"/>
      <c r="G216" s="104"/>
      <c r="H216" s="104"/>
      <c r="I216" s="105"/>
      <c r="J216" s="91">
        <f t="shared" si="2"/>
        <v>0</v>
      </c>
      <c r="K216" s="92"/>
      <c r="L216" s="93"/>
    </row>
    <row r="217" spans="1:12" ht="16">
      <c r="A217" s="104"/>
      <c r="B217" s="104"/>
      <c r="C217" s="104"/>
      <c r="D217" s="104"/>
      <c r="E217" s="101">
        <v>216</v>
      </c>
      <c r="F217" s="104"/>
      <c r="G217" s="104"/>
      <c r="H217" s="104"/>
      <c r="I217" s="105"/>
      <c r="J217" s="91">
        <f t="shared" si="2"/>
        <v>0</v>
      </c>
      <c r="K217" s="92"/>
      <c r="L217" s="93"/>
    </row>
    <row r="218" spans="1:12" ht="16">
      <c r="A218" s="104"/>
      <c r="B218" s="104"/>
      <c r="C218" s="104"/>
      <c r="D218" s="104"/>
      <c r="E218" s="101">
        <v>217</v>
      </c>
      <c r="F218" s="104"/>
      <c r="G218" s="104"/>
      <c r="H218" s="104"/>
      <c r="I218" s="105"/>
      <c r="J218" s="91">
        <f t="shared" si="2"/>
        <v>0</v>
      </c>
      <c r="K218" s="92"/>
      <c r="L218" s="93"/>
    </row>
    <row r="219" spans="1:12" ht="16">
      <c r="A219" s="104"/>
      <c r="B219" s="104"/>
      <c r="C219" s="104"/>
      <c r="D219" s="104"/>
      <c r="E219" s="101">
        <v>218</v>
      </c>
      <c r="F219" s="104"/>
      <c r="G219" s="104"/>
      <c r="H219" s="104"/>
      <c r="I219" s="105"/>
      <c r="J219" s="91">
        <f t="shared" si="2"/>
        <v>0</v>
      </c>
      <c r="K219" s="92"/>
      <c r="L219" s="93"/>
    </row>
    <row r="220" spans="1:12" ht="16">
      <c r="A220" s="104"/>
      <c r="B220" s="104"/>
      <c r="C220" s="104"/>
      <c r="D220" s="104"/>
      <c r="E220" s="101">
        <v>219</v>
      </c>
      <c r="F220" s="104"/>
      <c r="G220" s="104"/>
      <c r="H220" s="104"/>
      <c r="I220" s="105"/>
      <c r="J220" s="91">
        <f t="shared" si="2"/>
        <v>0</v>
      </c>
      <c r="K220" s="92"/>
      <c r="L220" s="93"/>
    </row>
    <row r="221" spans="1:12" ht="16">
      <c r="A221" s="104"/>
      <c r="B221" s="104"/>
      <c r="C221" s="104"/>
      <c r="D221" s="104"/>
      <c r="E221" s="101">
        <v>220</v>
      </c>
      <c r="F221" s="104"/>
      <c r="G221" s="104"/>
      <c r="H221" s="104"/>
      <c r="I221" s="105"/>
      <c r="J221" s="91">
        <f t="shared" si="2"/>
        <v>0</v>
      </c>
      <c r="K221" s="92"/>
      <c r="L221" s="93"/>
    </row>
    <row r="222" spans="1:12" ht="16">
      <c r="A222" s="104"/>
      <c r="B222" s="104"/>
      <c r="C222" s="104"/>
      <c r="D222" s="104"/>
      <c r="E222" s="101">
        <v>221</v>
      </c>
      <c r="F222" s="104"/>
      <c r="G222" s="104"/>
      <c r="H222" s="104"/>
      <c r="I222" s="105"/>
      <c r="J222" s="91">
        <f t="shared" si="2"/>
        <v>0</v>
      </c>
      <c r="K222" s="92"/>
      <c r="L222" s="93"/>
    </row>
    <row r="223" spans="1:12" ht="16">
      <c r="A223" s="104"/>
      <c r="B223" s="104"/>
      <c r="C223" s="104"/>
      <c r="D223" s="104"/>
      <c r="E223" s="101">
        <v>222</v>
      </c>
      <c r="F223" s="104"/>
      <c r="G223" s="104"/>
      <c r="H223" s="104"/>
      <c r="I223" s="105"/>
      <c r="J223" s="91">
        <f t="shared" si="2"/>
        <v>0</v>
      </c>
      <c r="K223" s="92"/>
      <c r="L223" s="93"/>
    </row>
    <row r="224" spans="1:12" ht="16">
      <c r="A224" s="104"/>
      <c r="B224" s="104"/>
      <c r="C224" s="104"/>
      <c r="D224" s="104"/>
      <c r="E224" s="101">
        <v>223</v>
      </c>
      <c r="F224" s="104"/>
      <c r="G224" s="104"/>
      <c r="H224" s="104"/>
      <c r="I224" s="105"/>
      <c r="J224" s="91">
        <f t="shared" si="2"/>
        <v>0</v>
      </c>
      <c r="K224" s="92"/>
      <c r="L224" s="93"/>
    </row>
    <row r="225" spans="1:12" ht="16">
      <c r="A225" s="104"/>
      <c r="B225" s="104"/>
      <c r="C225" s="104"/>
      <c r="D225" s="104"/>
      <c r="E225" s="101">
        <v>224</v>
      </c>
      <c r="F225" s="104"/>
      <c r="G225" s="104"/>
      <c r="H225" s="104"/>
      <c r="I225" s="105"/>
      <c r="J225" s="91">
        <f t="shared" si="2"/>
        <v>0</v>
      </c>
      <c r="K225" s="92"/>
      <c r="L225" s="93"/>
    </row>
    <row r="226" spans="1:12" ht="16">
      <c r="A226" s="104"/>
      <c r="B226" s="104"/>
      <c r="C226" s="104"/>
      <c r="D226" s="104"/>
      <c r="E226" s="101">
        <v>225</v>
      </c>
      <c r="F226" s="104"/>
      <c r="G226" s="104"/>
      <c r="H226" s="104"/>
      <c r="I226" s="105"/>
      <c r="J226" s="91">
        <f t="shared" si="2"/>
        <v>0</v>
      </c>
      <c r="K226" s="92"/>
      <c r="L226" s="93"/>
    </row>
    <row r="227" spans="1:12" ht="16">
      <c r="A227" s="104"/>
      <c r="B227" s="104"/>
      <c r="C227" s="104"/>
      <c r="D227" s="104"/>
      <c r="E227" s="101">
        <v>226</v>
      </c>
      <c r="F227" s="104"/>
      <c r="G227" s="104"/>
      <c r="H227" s="104"/>
      <c r="I227" s="105"/>
      <c r="J227" s="91">
        <f t="shared" si="2"/>
        <v>0</v>
      </c>
      <c r="K227" s="92"/>
      <c r="L227" s="93"/>
    </row>
    <row r="228" spans="1:12" ht="16">
      <c r="A228" s="104"/>
      <c r="B228" s="104"/>
      <c r="C228" s="104"/>
      <c r="D228" s="104"/>
      <c r="E228" s="101">
        <v>227</v>
      </c>
      <c r="F228" s="104"/>
      <c r="G228" s="104"/>
      <c r="H228" s="104"/>
      <c r="I228" s="105"/>
      <c r="J228" s="91">
        <f t="shared" si="2"/>
        <v>0</v>
      </c>
      <c r="K228" s="92"/>
      <c r="L228" s="93"/>
    </row>
    <row r="229" spans="1:12" ht="16">
      <c r="A229" s="104"/>
      <c r="B229" s="104"/>
      <c r="C229" s="104"/>
      <c r="D229" s="104"/>
      <c r="E229" s="101">
        <v>228</v>
      </c>
      <c r="F229" s="104"/>
      <c r="G229" s="104"/>
      <c r="H229" s="104"/>
      <c r="I229" s="105"/>
      <c r="J229" s="91">
        <f t="shared" si="2"/>
        <v>0</v>
      </c>
      <c r="K229" s="92"/>
      <c r="L229" s="93"/>
    </row>
    <row r="230" spans="1:12" ht="16">
      <c r="A230" s="104"/>
      <c r="B230" s="104"/>
      <c r="C230" s="104"/>
      <c r="D230" s="104"/>
      <c r="E230" s="101">
        <v>229</v>
      </c>
      <c r="F230" s="104"/>
      <c r="G230" s="104"/>
      <c r="H230" s="104"/>
      <c r="I230" s="105"/>
      <c r="J230" s="91">
        <f t="shared" si="2"/>
        <v>0</v>
      </c>
      <c r="K230" s="92"/>
      <c r="L230" s="93"/>
    </row>
    <row r="231" spans="1:12" ht="16">
      <c r="A231" s="104"/>
      <c r="B231" s="104"/>
      <c r="C231" s="104"/>
      <c r="D231" s="104"/>
      <c r="E231" s="101">
        <v>230</v>
      </c>
      <c r="F231" s="104"/>
      <c r="G231" s="104"/>
      <c r="H231" s="104"/>
      <c r="I231" s="105"/>
      <c r="J231" s="91">
        <f t="shared" si="2"/>
        <v>0</v>
      </c>
      <c r="K231" s="92"/>
      <c r="L231" s="93"/>
    </row>
    <row r="232" spans="1:12" ht="16">
      <c r="A232" s="104"/>
      <c r="B232" s="104"/>
      <c r="C232" s="104"/>
      <c r="D232" s="104"/>
      <c r="E232" s="101">
        <v>231</v>
      </c>
      <c r="F232" s="104"/>
      <c r="G232" s="104"/>
      <c r="H232" s="104"/>
      <c r="I232" s="105"/>
      <c r="J232" s="91">
        <f t="shared" si="2"/>
        <v>0</v>
      </c>
      <c r="K232" s="92"/>
      <c r="L232" s="93"/>
    </row>
    <row r="233" spans="1:12" ht="16">
      <c r="A233" s="104"/>
      <c r="B233" s="104"/>
      <c r="C233" s="104"/>
      <c r="D233" s="104"/>
      <c r="E233" s="101">
        <v>232</v>
      </c>
      <c r="F233" s="104"/>
      <c r="G233" s="104"/>
      <c r="H233" s="104"/>
      <c r="I233" s="105"/>
      <c r="J233" s="91">
        <f t="shared" si="2"/>
        <v>0</v>
      </c>
      <c r="K233" s="92"/>
      <c r="L233" s="93"/>
    </row>
    <row r="234" spans="1:12" ht="16">
      <c r="A234" s="104"/>
      <c r="B234" s="104"/>
      <c r="C234" s="104"/>
      <c r="D234" s="104"/>
      <c r="E234" s="101">
        <v>233</v>
      </c>
      <c r="F234" s="104"/>
      <c r="G234" s="104"/>
      <c r="H234" s="104"/>
      <c r="I234" s="105"/>
      <c r="J234" s="91">
        <f t="shared" ref="J234:J297" si="3">IF(OR(H234=5,H234=10, H234=15, H234="BP",H234="SCR"),"NT",I234)</f>
        <v>0</v>
      </c>
      <c r="K234" s="92"/>
      <c r="L234" s="93"/>
    </row>
    <row r="235" spans="1:12" ht="16">
      <c r="A235" s="104"/>
      <c r="B235" s="104"/>
      <c r="C235" s="104"/>
      <c r="D235" s="104"/>
      <c r="E235" s="101">
        <v>234</v>
      </c>
      <c r="F235" s="104"/>
      <c r="G235" s="104"/>
      <c r="H235" s="104"/>
      <c r="I235" s="105"/>
      <c r="J235" s="91">
        <f t="shared" si="3"/>
        <v>0</v>
      </c>
      <c r="K235" s="92"/>
      <c r="L235" s="93"/>
    </row>
    <row r="236" spans="1:12" ht="16">
      <c r="A236" s="104"/>
      <c r="B236" s="104"/>
      <c r="C236" s="104"/>
      <c r="D236" s="104"/>
      <c r="E236" s="101">
        <v>235</v>
      </c>
      <c r="F236" s="104"/>
      <c r="G236" s="104"/>
      <c r="H236" s="104"/>
      <c r="I236" s="105"/>
      <c r="J236" s="91">
        <f t="shared" si="3"/>
        <v>0</v>
      </c>
      <c r="K236" s="92"/>
      <c r="L236" s="93"/>
    </row>
    <row r="237" spans="1:12" ht="16">
      <c r="A237" s="104"/>
      <c r="B237" s="104"/>
      <c r="C237" s="104"/>
      <c r="D237" s="104"/>
      <c r="E237" s="101">
        <v>236</v>
      </c>
      <c r="F237" s="104"/>
      <c r="G237" s="104"/>
      <c r="H237" s="104"/>
      <c r="I237" s="105"/>
      <c r="J237" s="91">
        <f t="shared" si="3"/>
        <v>0</v>
      </c>
      <c r="K237" s="92"/>
      <c r="L237" s="93"/>
    </row>
    <row r="238" spans="1:12" ht="16">
      <c r="A238" s="104"/>
      <c r="B238" s="104"/>
      <c r="C238" s="104"/>
      <c r="D238" s="104"/>
      <c r="E238" s="101">
        <v>237</v>
      </c>
      <c r="F238" s="104"/>
      <c r="G238" s="104"/>
      <c r="H238" s="104"/>
      <c r="I238" s="105"/>
      <c r="J238" s="91">
        <f t="shared" si="3"/>
        <v>0</v>
      </c>
      <c r="K238" s="92"/>
      <c r="L238" s="93"/>
    </row>
    <row r="239" spans="1:12" ht="16">
      <c r="A239" s="104"/>
      <c r="B239" s="104"/>
      <c r="C239" s="104"/>
      <c r="D239" s="104"/>
      <c r="E239" s="101">
        <v>238</v>
      </c>
      <c r="F239" s="104"/>
      <c r="G239" s="104"/>
      <c r="H239" s="104"/>
      <c r="I239" s="105"/>
      <c r="J239" s="91">
        <f t="shared" si="3"/>
        <v>0</v>
      </c>
      <c r="K239" s="92"/>
      <c r="L239" s="93"/>
    </row>
    <row r="240" spans="1:12" ht="16">
      <c r="A240" s="104"/>
      <c r="B240" s="104"/>
      <c r="C240" s="104"/>
      <c r="D240" s="104"/>
      <c r="E240" s="101">
        <v>239</v>
      </c>
      <c r="F240" s="104"/>
      <c r="G240" s="104"/>
      <c r="H240" s="104"/>
      <c r="I240" s="105"/>
      <c r="J240" s="91">
        <f t="shared" si="3"/>
        <v>0</v>
      </c>
      <c r="K240" s="92"/>
      <c r="L240" s="93"/>
    </row>
    <row r="241" spans="1:12" ht="16">
      <c r="A241" s="104"/>
      <c r="B241" s="104"/>
      <c r="C241" s="104"/>
      <c r="D241" s="104"/>
      <c r="E241" s="101">
        <v>240</v>
      </c>
      <c r="F241" s="104"/>
      <c r="G241" s="104"/>
      <c r="H241" s="104"/>
      <c r="I241" s="105"/>
      <c r="J241" s="91">
        <f t="shared" si="3"/>
        <v>0</v>
      </c>
      <c r="K241" s="92"/>
      <c r="L241" s="93"/>
    </row>
    <row r="242" spans="1:12" ht="16">
      <c r="A242" s="104"/>
      <c r="B242" s="104"/>
      <c r="C242" s="104"/>
      <c r="D242" s="104"/>
      <c r="E242" s="101">
        <v>241</v>
      </c>
      <c r="F242" s="104"/>
      <c r="G242" s="104"/>
      <c r="H242" s="104"/>
      <c r="I242" s="105"/>
      <c r="J242" s="91">
        <f t="shared" si="3"/>
        <v>0</v>
      </c>
      <c r="K242" s="92"/>
      <c r="L242" s="93"/>
    </row>
    <row r="243" spans="1:12" ht="16">
      <c r="A243" s="104"/>
      <c r="B243" s="104"/>
      <c r="C243" s="104"/>
      <c r="D243" s="104"/>
      <c r="E243" s="101">
        <v>242</v>
      </c>
      <c r="F243" s="104"/>
      <c r="G243" s="104"/>
      <c r="H243" s="104"/>
      <c r="I243" s="105"/>
      <c r="J243" s="91">
        <f t="shared" si="3"/>
        <v>0</v>
      </c>
      <c r="K243" s="92"/>
      <c r="L243" s="93"/>
    </row>
    <row r="244" spans="1:12" ht="16">
      <c r="A244" s="104"/>
      <c r="B244" s="104"/>
      <c r="C244" s="104"/>
      <c r="D244" s="104"/>
      <c r="E244" s="101">
        <v>243</v>
      </c>
      <c r="F244" s="104"/>
      <c r="G244" s="104"/>
      <c r="H244" s="104"/>
      <c r="I244" s="105"/>
      <c r="J244" s="91">
        <f t="shared" si="3"/>
        <v>0</v>
      </c>
      <c r="K244" s="92"/>
      <c r="L244" s="93"/>
    </row>
    <row r="245" spans="1:12" ht="16">
      <c r="A245" s="104"/>
      <c r="B245" s="104"/>
      <c r="C245" s="104"/>
      <c r="D245" s="104"/>
      <c r="E245" s="101">
        <v>244</v>
      </c>
      <c r="F245" s="104"/>
      <c r="G245" s="104"/>
      <c r="H245" s="104"/>
      <c r="I245" s="105"/>
      <c r="J245" s="91">
        <f t="shared" si="3"/>
        <v>0</v>
      </c>
      <c r="K245" s="92"/>
      <c r="L245" s="93"/>
    </row>
    <row r="246" spans="1:12" ht="16">
      <c r="A246" s="104"/>
      <c r="B246" s="104"/>
      <c r="C246" s="104"/>
      <c r="D246" s="104"/>
      <c r="E246" s="101">
        <v>245</v>
      </c>
      <c r="F246" s="104"/>
      <c r="G246" s="104"/>
      <c r="H246" s="104"/>
      <c r="I246" s="105"/>
      <c r="J246" s="91">
        <f t="shared" si="3"/>
        <v>0</v>
      </c>
      <c r="K246" s="92"/>
      <c r="L246" s="93"/>
    </row>
    <row r="247" spans="1:12" ht="16">
      <c r="A247" s="104"/>
      <c r="B247" s="104"/>
      <c r="C247" s="104"/>
      <c r="D247" s="104"/>
      <c r="E247" s="101">
        <v>246</v>
      </c>
      <c r="F247" s="104"/>
      <c r="G247" s="104"/>
      <c r="H247" s="104"/>
      <c r="I247" s="105"/>
      <c r="J247" s="91">
        <f t="shared" si="3"/>
        <v>0</v>
      </c>
      <c r="K247" s="92"/>
      <c r="L247" s="93"/>
    </row>
    <row r="248" spans="1:12" ht="16">
      <c r="A248" s="104"/>
      <c r="B248" s="104"/>
      <c r="C248" s="104"/>
      <c r="D248" s="104"/>
      <c r="E248" s="101">
        <v>247</v>
      </c>
      <c r="F248" s="104"/>
      <c r="G248" s="104"/>
      <c r="H248" s="104"/>
      <c r="I248" s="105"/>
      <c r="J248" s="91">
        <f t="shared" si="3"/>
        <v>0</v>
      </c>
      <c r="K248" s="92"/>
      <c r="L248" s="93"/>
    </row>
    <row r="249" spans="1:12" ht="16">
      <c r="A249" s="104"/>
      <c r="B249" s="104"/>
      <c r="C249" s="104"/>
      <c r="D249" s="104"/>
      <c r="E249" s="101">
        <v>248</v>
      </c>
      <c r="F249" s="104"/>
      <c r="G249" s="104"/>
      <c r="H249" s="104"/>
      <c r="I249" s="105"/>
      <c r="J249" s="91">
        <f t="shared" si="3"/>
        <v>0</v>
      </c>
      <c r="K249" s="92"/>
      <c r="L249" s="93"/>
    </row>
    <row r="250" spans="1:12" ht="16">
      <c r="A250" s="104"/>
      <c r="B250" s="104"/>
      <c r="C250" s="104"/>
      <c r="D250" s="104"/>
      <c r="E250" s="101">
        <v>249</v>
      </c>
      <c r="F250" s="104"/>
      <c r="G250" s="104"/>
      <c r="H250" s="104"/>
      <c r="I250" s="105"/>
      <c r="J250" s="91">
        <f t="shared" si="3"/>
        <v>0</v>
      </c>
      <c r="K250" s="92"/>
      <c r="L250" s="93"/>
    </row>
    <row r="251" spans="1:12" ht="16">
      <c r="A251" s="104"/>
      <c r="B251" s="104"/>
      <c r="C251" s="104"/>
      <c r="D251" s="104"/>
      <c r="E251" s="101">
        <v>250</v>
      </c>
      <c r="F251" s="104"/>
      <c r="G251" s="104"/>
      <c r="H251" s="104"/>
      <c r="I251" s="105"/>
      <c r="J251" s="91">
        <f t="shared" si="3"/>
        <v>0</v>
      </c>
      <c r="K251" s="92"/>
      <c r="L251" s="93"/>
    </row>
    <row r="252" spans="1:12" ht="16">
      <c r="A252" s="104"/>
      <c r="B252" s="104"/>
      <c r="C252" s="104"/>
      <c r="D252" s="104"/>
      <c r="E252" s="101">
        <v>251</v>
      </c>
      <c r="F252" s="104"/>
      <c r="G252" s="104"/>
      <c r="H252" s="104"/>
      <c r="I252" s="105"/>
      <c r="J252" s="91">
        <f t="shared" si="3"/>
        <v>0</v>
      </c>
      <c r="K252" s="92"/>
      <c r="L252" s="93"/>
    </row>
    <row r="253" spans="1:12" ht="16">
      <c r="A253" s="104"/>
      <c r="B253" s="104"/>
      <c r="C253" s="104"/>
      <c r="D253" s="104"/>
      <c r="E253" s="101">
        <v>252</v>
      </c>
      <c r="F253" s="104"/>
      <c r="G253" s="104"/>
      <c r="H253" s="104"/>
      <c r="I253" s="105"/>
      <c r="J253" s="91">
        <f t="shared" si="3"/>
        <v>0</v>
      </c>
      <c r="K253" s="92"/>
      <c r="L253" s="93"/>
    </row>
    <row r="254" spans="1:12" ht="16">
      <c r="A254" s="104"/>
      <c r="B254" s="104"/>
      <c r="C254" s="104"/>
      <c r="D254" s="104"/>
      <c r="E254" s="101">
        <v>253</v>
      </c>
      <c r="F254" s="104"/>
      <c r="G254" s="104"/>
      <c r="H254" s="104"/>
      <c r="I254" s="105"/>
      <c r="J254" s="91">
        <f t="shared" si="3"/>
        <v>0</v>
      </c>
      <c r="K254" s="92"/>
      <c r="L254" s="93"/>
    </row>
    <row r="255" spans="1:12" ht="16">
      <c r="A255" s="104"/>
      <c r="B255" s="104"/>
      <c r="C255" s="104"/>
      <c r="D255" s="104"/>
      <c r="E255" s="101">
        <v>254</v>
      </c>
      <c r="F255" s="104"/>
      <c r="G255" s="104"/>
      <c r="H255" s="104"/>
      <c r="I255" s="105"/>
      <c r="J255" s="91">
        <f t="shared" si="3"/>
        <v>0</v>
      </c>
      <c r="K255" s="92"/>
      <c r="L255" s="93"/>
    </row>
    <row r="256" spans="1:12" ht="16">
      <c r="A256" s="104"/>
      <c r="B256" s="104"/>
      <c r="C256" s="104"/>
      <c r="D256" s="104"/>
      <c r="E256" s="101">
        <v>255</v>
      </c>
      <c r="F256" s="104"/>
      <c r="G256" s="104"/>
      <c r="H256" s="104"/>
      <c r="I256" s="105"/>
      <c r="J256" s="91">
        <f t="shared" si="3"/>
        <v>0</v>
      </c>
      <c r="K256" s="92"/>
      <c r="L256" s="93"/>
    </row>
    <row r="257" spans="1:12" ht="16">
      <c r="A257" s="104"/>
      <c r="B257" s="104"/>
      <c r="C257" s="104"/>
      <c r="D257" s="104"/>
      <c r="E257" s="101">
        <v>256</v>
      </c>
      <c r="F257" s="104"/>
      <c r="G257" s="104"/>
      <c r="H257" s="104"/>
      <c r="I257" s="105"/>
      <c r="J257" s="91">
        <f t="shared" si="3"/>
        <v>0</v>
      </c>
      <c r="K257" s="92"/>
      <c r="L257" s="93"/>
    </row>
    <row r="258" spans="1:12" ht="16">
      <c r="A258" s="104"/>
      <c r="B258" s="104"/>
      <c r="C258" s="104"/>
      <c r="D258" s="104"/>
      <c r="E258" s="101">
        <v>257</v>
      </c>
      <c r="F258" s="104"/>
      <c r="G258" s="104"/>
      <c r="H258" s="104"/>
      <c r="I258" s="105"/>
      <c r="J258" s="91">
        <f t="shared" si="3"/>
        <v>0</v>
      </c>
      <c r="K258" s="92"/>
      <c r="L258" s="93"/>
    </row>
    <row r="259" spans="1:12" ht="16">
      <c r="A259" s="104"/>
      <c r="B259" s="104"/>
      <c r="C259" s="104"/>
      <c r="D259" s="104"/>
      <c r="E259" s="101">
        <v>258</v>
      </c>
      <c r="F259" s="104"/>
      <c r="G259" s="104"/>
      <c r="H259" s="104"/>
      <c r="I259" s="105"/>
      <c r="J259" s="91">
        <f t="shared" si="3"/>
        <v>0</v>
      </c>
      <c r="K259" s="92"/>
      <c r="L259" s="93"/>
    </row>
    <row r="260" spans="1:12" ht="16">
      <c r="A260" s="104"/>
      <c r="B260" s="104"/>
      <c r="C260" s="104"/>
      <c r="D260" s="104"/>
      <c r="E260" s="101">
        <v>259</v>
      </c>
      <c r="F260" s="104"/>
      <c r="G260" s="104"/>
      <c r="H260" s="104"/>
      <c r="I260" s="105"/>
      <c r="J260" s="91">
        <f t="shared" si="3"/>
        <v>0</v>
      </c>
      <c r="K260" s="92"/>
      <c r="L260" s="93"/>
    </row>
    <row r="261" spans="1:12" ht="16">
      <c r="A261" s="104"/>
      <c r="B261" s="104"/>
      <c r="C261" s="104"/>
      <c r="D261" s="104"/>
      <c r="E261" s="101">
        <v>260</v>
      </c>
      <c r="F261" s="104"/>
      <c r="G261" s="104"/>
      <c r="H261" s="104"/>
      <c r="I261" s="105"/>
      <c r="J261" s="91">
        <f t="shared" si="3"/>
        <v>0</v>
      </c>
      <c r="K261" s="92"/>
      <c r="L261" s="93"/>
    </row>
    <row r="262" spans="1:12" ht="16">
      <c r="A262" s="104"/>
      <c r="B262" s="104"/>
      <c r="C262" s="104"/>
      <c r="D262" s="104"/>
      <c r="E262" s="101">
        <v>261</v>
      </c>
      <c r="F262" s="104"/>
      <c r="G262" s="104"/>
      <c r="H262" s="104"/>
      <c r="I262" s="105"/>
      <c r="J262" s="91">
        <f t="shared" si="3"/>
        <v>0</v>
      </c>
      <c r="K262" s="92"/>
      <c r="L262" s="93"/>
    </row>
    <row r="263" spans="1:12" ht="16">
      <c r="A263" s="104"/>
      <c r="B263" s="104"/>
      <c r="C263" s="104"/>
      <c r="D263" s="104"/>
      <c r="E263" s="101">
        <v>262</v>
      </c>
      <c r="F263" s="104"/>
      <c r="G263" s="104"/>
      <c r="H263" s="104"/>
      <c r="I263" s="105"/>
      <c r="J263" s="91">
        <f t="shared" si="3"/>
        <v>0</v>
      </c>
      <c r="K263" s="92"/>
      <c r="L263" s="93"/>
    </row>
    <row r="264" spans="1:12" ht="16">
      <c r="A264" s="104"/>
      <c r="B264" s="104"/>
      <c r="C264" s="104"/>
      <c r="D264" s="104"/>
      <c r="E264" s="101">
        <v>263</v>
      </c>
      <c r="F264" s="104"/>
      <c r="G264" s="104"/>
      <c r="H264" s="104"/>
      <c r="I264" s="105"/>
      <c r="J264" s="91">
        <f t="shared" si="3"/>
        <v>0</v>
      </c>
      <c r="K264" s="92"/>
      <c r="L264" s="93"/>
    </row>
    <row r="265" spans="1:12" ht="16">
      <c r="A265" s="104"/>
      <c r="B265" s="104"/>
      <c r="C265" s="104"/>
      <c r="D265" s="104"/>
      <c r="E265" s="101">
        <v>264</v>
      </c>
      <c r="F265" s="104"/>
      <c r="G265" s="104"/>
      <c r="H265" s="104"/>
      <c r="I265" s="105"/>
      <c r="J265" s="91">
        <f t="shared" si="3"/>
        <v>0</v>
      </c>
      <c r="K265" s="92"/>
      <c r="L265" s="93"/>
    </row>
    <row r="266" spans="1:12" ht="16">
      <c r="A266" s="104"/>
      <c r="B266" s="104"/>
      <c r="C266" s="104"/>
      <c r="D266" s="104"/>
      <c r="E266" s="101">
        <v>265</v>
      </c>
      <c r="F266" s="104"/>
      <c r="G266" s="104"/>
      <c r="H266" s="104"/>
      <c r="I266" s="105"/>
      <c r="J266" s="91">
        <f t="shared" si="3"/>
        <v>0</v>
      </c>
      <c r="K266" s="92"/>
      <c r="L266" s="93"/>
    </row>
    <row r="267" spans="1:12" ht="16">
      <c r="A267" s="104"/>
      <c r="B267" s="104"/>
      <c r="C267" s="104"/>
      <c r="D267" s="104"/>
      <c r="E267" s="101">
        <v>266</v>
      </c>
      <c r="F267" s="104"/>
      <c r="G267" s="104"/>
      <c r="H267" s="104"/>
      <c r="I267" s="105"/>
      <c r="J267" s="91">
        <f t="shared" si="3"/>
        <v>0</v>
      </c>
      <c r="K267" s="92"/>
      <c r="L267" s="93"/>
    </row>
    <row r="268" spans="1:12" ht="16">
      <c r="A268" s="104"/>
      <c r="B268" s="104"/>
      <c r="C268" s="104"/>
      <c r="D268" s="104"/>
      <c r="E268" s="101">
        <v>267</v>
      </c>
      <c r="F268" s="104"/>
      <c r="G268" s="104"/>
      <c r="H268" s="104"/>
      <c r="I268" s="105"/>
      <c r="J268" s="91">
        <f t="shared" si="3"/>
        <v>0</v>
      </c>
      <c r="K268" s="92"/>
      <c r="L268" s="93"/>
    </row>
    <row r="269" spans="1:12" ht="16">
      <c r="A269" s="104"/>
      <c r="B269" s="104"/>
      <c r="C269" s="104"/>
      <c r="D269" s="104"/>
      <c r="E269" s="101">
        <v>268</v>
      </c>
      <c r="F269" s="104"/>
      <c r="G269" s="104"/>
      <c r="H269" s="104"/>
      <c r="I269" s="105"/>
      <c r="J269" s="91">
        <f t="shared" si="3"/>
        <v>0</v>
      </c>
      <c r="K269" s="92"/>
      <c r="L269" s="93"/>
    </row>
    <row r="270" spans="1:12" ht="16">
      <c r="A270" s="104"/>
      <c r="B270" s="104"/>
      <c r="C270" s="104"/>
      <c r="D270" s="104"/>
      <c r="E270" s="101">
        <v>269</v>
      </c>
      <c r="F270" s="104"/>
      <c r="G270" s="104"/>
      <c r="H270" s="104"/>
      <c r="I270" s="105"/>
      <c r="J270" s="91">
        <f t="shared" si="3"/>
        <v>0</v>
      </c>
      <c r="K270" s="92"/>
      <c r="L270" s="93"/>
    </row>
    <row r="271" spans="1:12" ht="16">
      <c r="A271" s="104"/>
      <c r="B271" s="104"/>
      <c r="C271" s="104"/>
      <c r="D271" s="104"/>
      <c r="E271" s="101">
        <v>270</v>
      </c>
      <c r="F271" s="104"/>
      <c r="G271" s="104"/>
      <c r="H271" s="104"/>
      <c r="I271" s="105"/>
      <c r="J271" s="91">
        <f t="shared" si="3"/>
        <v>0</v>
      </c>
      <c r="K271" s="92"/>
      <c r="L271" s="93"/>
    </row>
    <row r="272" spans="1:12" ht="16">
      <c r="A272" s="104"/>
      <c r="B272" s="104"/>
      <c r="C272" s="104"/>
      <c r="D272" s="104"/>
      <c r="E272" s="101">
        <v>271</v>
      </c>
      <c r="F272" s="104"/>
      <c r="G272" s="104"/>
      <c r="H272" s="104"/>
      <c r="I272" s="105"/>
      <c r="J272" s="91">
        <f t="shared" si="3"/>
        <v>0</v>
      </c>
      <c r="K272" s="92"/>
      <c r="L272" s="93"/>
    </row>
    <row r="273" spans="1:12" ht="16">
      <c r="A273" s="104"/>
      <c r="B273" s="104"/>
      <c r="C273" s="104"/>
      <c r="D273" s="104"/>
      <c r="E273" s="101">
        <v>272</v>
      </c>
      <c r="F273" s="104"/>
      <c r="G273" s="104"/>
      <c r="H273" s="104"/>
      <c r="I273" s="105"/>
      <c r="J273" s="91">
        <f t="shared" si="3"/>
        <v>0</v>
      </c>
      <c r="K273" s="92"/>
      <c r="L273" s="93"/>
    </row>
    <row r="274" spans="1:12" ht="16">
      <c r="A274" s="104"/>
      <c r="B274" s="104"/>
      <c r="C274" s="104"/>
      <c r="D274" s="104"/>
      <c r="E274" s="101">
        <v>273</v>
      </c>
      <c r="F274" s="104"/>
      <c r="G274" s="104"/>
      <c r="H274" s="104"/>
      <c r="I274" s="105"/>
      <c r="J274" s="91">
        <f t="shared" si="3"/>
        <v>0</v>
      </c>
      <c r="K274" s="92"/>
      <c r="L274" s="93"/>
    </row>
    <row r="275" spans="1:12" ht="16">
      <c r="A275" s="104"/>
      <c r="B275" s="104"/>
      <c r="C275" s="104"/>
      <c r="D275" s="104"/>
      <c r="E275" s="101">
        <v>274</v>
      </c>
      <c r="F275" s="104"/>
      <c r="G275" s="104"/>
      <c r="H275" s="104"/>
      <c r="I275" s="105"/>
      <c r="J275" s="91">
        <f t="shared" si="3"/>
        <v>0</v>
      </c>
      <c r="K275" s="92"/>
      <c r="L275" s="93"/>
    </row>
    <row r="276" spans="1:12" ht="16">
      <c r="A276" s="104"/>
      <c r="B276" s="104"/>
      <c r="C276" s="104"/>
      <c r="D276" s="104"/>
      <c r="E276" s="101">
        <v>275</v>
      </c>
      <c r="F276" s="104"/>
      <c r="G276" s="104"/>
      <c r="H276" s="104"/>
      <c r="I276" s="105"/>
      <c r="J276" s="91">
        <f t="shared" si="3"/>
        <v>0</v>
      </c>
      <c r="K276" s="92"/>
      <c r="L276" s="93"/>
    </row>
    <row r="277" spans="1:12" ht="16">
      <c r="A277" s="104"/>
      <c r="B277" s="104"/>
      <c r="C277" s="104"/>
      <c r="D277" s="104"/>
      <c r="E277" s="101">
        <v>276</v>
      </c>
      <c r="F277" s="104"/>
      <c r="G277" s="104"/>
      <c r="H277" s="104"/>
      <c r="I277" s="105"/>
      <c r="J277" s="91">
        <f t="shared" si="3"/>
        <v>0</v>
      </c>
      <c r="K277" s="92"/>
      <c r="L277" s="93"/>
    </row>
    <row r="278" spans="1:12" ht="16">
      <c r="A278" s="104"/>
      <c r="B278" s="104"/>
      <c r="C278" s="104"/>
      <c r="D278" s="104"/>
      <c r="E278" s="101">
        <v>277</v>
      </c>
      <c r="F278" s="104"/>
      <c r="G278" s="104"/>
      <c r="H278" s="104"/>
      <c r="I278" s="105"/>
      <c r="J278" s="91">
        <f t="shared" si="3"/>
        <v>0</v>
      </c>
      <c r="K278" s="92"/>
      <c r="L278" s="93"/>
    </row>
    <row r="279" spans="1:12" ht="16">
      <c r="A279" s="104"/>
      <c r="B279" s="104"/>
      <c r="C279" s="104"/>
      <c r="D279" s="104"/>
      <c r="E279" s="101">
        <v>278</v>
      </c>
      <c r="F279" s="104"/>
      <c r="G279" s="104"/>
      <c r="H279" s="104"/>
      <c r="I279" s="105"/>
      <c r="J279" s="91">
        <f t="shared" si="3"/>
        <v>0</v>
      </c>
      <c r="K279" s="92"/>
      <c r="L279" s="93"/>
    </row>
    <row r="280" spans="1:12" ht="16">
      <c r="A280" s="104"/>
      <c r="B280" s="104"/>
      <c r="C280" s="104"/>
      <c r="D280" s="104"/>
      <c r="E280" s="101">
        <v>279</v>
      </c>
      <c r="F280" s="104"/>
      <c r="G280" s="104"/>
      <c r="H280" s="104"/>
      <c r="I280" s="105"/>
      <c r="J280" s="91">
        <f t="shared" si="3"/>
        <v>0</v>
      </c>
      <c r="K280" s="92"/>
      <c r="L280" s="93"/>
    </row>
    <row r="281" spans="1:12" ht="16">
      <c r="A281" s="104"/>
      <c r="B281" s="104"/>
      <c r="C281" s="104"/>
      <c r="D281" s="104"/>
      <c r="E281" s="101">
        <v>280</v>
      </c>
      <c r="F281" s="104"/>
      <c r="G281" s="104"/>
      <c r="H281" s="104"/>
      <c r="I281" s="105"/>
      <c r="J281" s="91">
        <f t="shared" si="3"/>
        <v>0</v>
      </c>
      <c r="K281" s="92"/>
      <c r="L281" s="93"/>
    </row>
    <row r="282" spans="1:12" ht="16">
      <c r="A282" s="104"/>
      <c r="B282" s="104"/>
      <c r="C282" s="104"/>
      <c r="D282" s="104"/>
      <c r="E282" s="101">
        <v>281</v>
      </c>
      <c r="F282" s="104"/>
      <c r="G282" s="104"/>
      <c r="H282" s="104"/>
      <c r="I282" s="105"/>
      <c r="J282" s="91">
        <f t="shared" si="3"/>
        <v>0</v>
      </c>
      <c r="K282" s="92"/>
      <c r="L282" s="93"/>
    </row>
    <row r="283" spans="1:12" ht="16">
      <c r="A283" s="104"/>
      <c r="B283" s="104"/>
      <c r="C283" s="104"/>
      <c r="D283" s="104"/>
      <c r="E283" s="101">
        <v>282</v>
      </c>
      <c r="F283" s="104"/>
      <c r="G283" s="104"/>
      <c r="H283" s="104"/>
      <c r="I283" s="105"/>
      <c r="J283" s="91">
        <f t="shared" si="3"/>
        <v>0</v>
      </c>
      <c r="K283" s="92"/>
      <c r="L283" s="93"/>
    </row>
    <row r="284" spans="1:12" ht="16">
      <c r="A284" s="104"/>
      <c r="B284" s="104"/>
      <c r="C284" s="104"/>
      <c r="D284" s="104"/>
      <c r="E284" s="101">
        <v>283</v>
      </c>
      <c r="F284" s="104"/>
      <c r="G284" s="104"/>
      <c r="H284" s="104"/>
      <c r="I284" s="105"/>
      <c r="J284" s="91">
        <f t="shared" si="3"/>
        <v>0</v>
      </c>
      <c r="K284" s="92"/>
      <c r="L284" s="93"/>
    </row>
    <row r="285" spans="1:12" ht="16">
      <c r="A285" s="104"/>
      <c r="B285" s="104"/>
      <c r="C285" s="104"/>
      <c r="D285" s="104"/>
      <c r="E285" s="101">
        <v>284</v>
      </c>
      <c r="F285" s="104"/>
      <c r="G285" s="104"/>
      <c r="H285" s="104"/>
      <c r="I285" s="105"/>
      <c r="J285" s="91">
        <f t="shared" si="3"/>
        <v>0</v>
      </c>
      <c r="K285" s="92"/>
      <c r="L285" s="93"/>
    </row>
    <row r="286" spans="1:12" ht="16">
      <c r="A286" s="104"/>
      <c r="B286" s="104"/>
      <c r="C286" s="104"/>
      <c r="D286" s="104"/>
      <c r="E286" s="101">
        <v>285</v>
      </c>
      <c r="F286" s="104"/>
      <c r="G286" s="104"/>
      <c r="H286" s="104"/>
      <c r="I286" s="105"/>
      <c r="J286" s="91">
        <f t="shared" si="3"/>
        <v>0</v>
      </c>
      <c r="K286" s="92"/>
      <c r="L286" s="93"/>
    </row>
    <row r="287" spans="1:12" ht="16">
      <c r="A287" s="104"/>
      <c r="B287" s="104"/>
      <c r="C287" s="104"/>
      <c r="D287" s="104"/>
      <c r="E287" s="101">
        <v>286</v>
      </c>
      <c r="F287" s="104"/>
      <c r="G287" s="104"/>
      <c r="H287" s="104"/>
      <c r="I287" s="105"/>
      <c r="J287" s="91">
        <f t="shared" si="3"/>
        <v>0</v>
      </c>
      <c r="K287" s="92"/>
      <c r="L287" s="93"/>
    </row>
    <row r="288" spans="1:12" ht="16">
      <c r="A288" s="104"/>
      <c r="B288" s="104"/>
      <c r="C288" s="104"/>
      <c r="D288" s="104"/>
      <c r="E288" s="101">
        <v>287</v>
      </c>
      <c r="F288" s="104"/>
      <c r="G288" s="104"/>
      <c r="H288" s="104"/>
      <c r="I288" s="105"/>
      <c r="J288" s="91">
        <f t="shared" si="3"/>
        <v>0</v>
      </c>
      <c r="K288" s="92"/>
      <c r="L288" s="93"/>
    </row>
    <row r="289" spans="1:12" ht="16">
      <c r="A289" s="104"/>
      <c r="B289" s="104"/>
      <c r="C289" s="104"/>
      <c r="D289" s="104"/>
      <c r="E289" s="101">
        <v>288</v>
      </c>
      <c r="F289" s="104"/>
      <c r="G289" s="104"/>
      <c r="H289" s="104"/>
      <c r="I289" s="105"/>
      <c r="J289" s="91">
        <f t="shared" si="3"/>
        <v>0</v>
      </c>
      <c r="K289" s="92"/>
      <c r="L289" s="93"/>
    </row>
    <row r="290" spans="1:12" ht="16">
      <c r="A290" s="104"/>
      <c r="B290" s="104"/>
      <c r="C290" s="104"/>
      <c r="D290" s="104"/>
      <c r="E290" s="101">
        <v>289</v>
      </c>
      <c r="F290" s="104"/>
      <c r="G290" s="104"/>
      <c r="H290" s="104"/>
      <c r="I290" s="105"/>
      <c r="J290" s="91">
        <f t="shared" si="3"/>
        <v>0</v>
      </c>
      <c r="K290" s="92"/>
      <c r="L290" s="93"/>
    </row>
    <row r="291" spans="1:12" ht="16">
      <c r="A291" s="104"/>
      <c r="B291" s="104"/>
      <c r="C291" s="104"/>
      <c r="D291" s="104"/>
      <c r="E291" s="101">
        <v>290</v>
      </c>
      <c r="F291" s="104"/>
      <c r="G291" s="104"/>
      <c r="H291" s="104"/>
      <c r="I291" s="105"/>
      <c r="J291" s="91">
        <f t="shared" si="3"/>
        <v>0</v>
      </c>
      <c r="K291" s="92"/>
      <c r="L291" s="93"/>
    </row>
    <row r="292" spans="1:12" ht="16">
      <c r="A292" s="104"/>
      <c r="B292" s="104"/>
      <c r="C292" s="104"/>
      <c r="D292" s="104"/>
      <c r="E292" s="101">
        <v>291</v>
      </c>
      <c r="F292" s="104"/>
      <c r="G292" s="104"/>
      <c r="H292" s="104"/>
      <c r="I292" s="105"/>
      <c r="J292" s="91">
        <f t="shared" si="3"/>
        <v>0</v>
      </c>
      <c r="K292" s="92"/>
      <c r="L292" s="93"/>
    </row>
    <row r="293" spans="1:12" ht="16">
      <c r="A293" s="104"/>
      <c r="B293" s="104"/>
      <c r="C293" s="104"/>
      <c r="D293" s="104"/>
      <c r="E293" s="101">
        <v>292</v>
      </c>
      <c r="F293" s="104"/>
      <c r="G293" s="104"/>
      <c r="H293" s="104"/>
      <c r="I293" s="105"/>
      <c r="J293" s="91">
        <f t="shared" si="3"/>
        <v>0</v>
      </c>
      <c r="K293" s="92"/>
      <c r="L293" s="93"/>
    </row>
    <row r="294" spans="1:12" ht="16">
      <c r="A294" s="104"/>
      <c r="B294" s="104"/>
      <c r="C294" s="104"/>
      <c r="D294" s="104"/>
      <c r="E294" s="101">
        <v>293</v>
      </c>
      <c r="F294" s="104"/>
      <c r="G294" s="104"/>
      <c r="H294" s="104"/>
      <c r="I294" s="105"/>
      <c r="J294" s="91">
        <f t="shared" si="3"/>
        <v>0</v>
      </c>
      <c r="K294" s="92"/>
      <c r="L294" s="93"/>
    </row>
    <row r="295" spans="1:12" ht="16">
      <c r="A295" s="104"/>
      <c r="B295" s="104"/>
      <c r="C295" s="104"/>
      <c r="D295" s="104"/>
      <c r="E295" s="101">
        <v>294</v>
      </c>
      <c r="F295" s="104"/>
      <c r="G295" s="104"/>
      <c r="H295" s="104"/>
      <c r="I295" s="105"/>
      <c r="J295" s="91">
        <f t="shared" si="3"/>
        <v>0</v>
      </c>
      <c r="K295" s="92"/>
      <c r="L295" s="93"/>
    </row>
    <row r="296" spans="1:12" ht="16">
      <c r="A296" s="104"/>
      <c r="B296" s="104"/>
      <c r="C296" s="104"/>
      <c r="D296" s="104"/>
      <c r="E296" s="101">
        <v>295</v>
      </c>
      <c r="F296" s="104"/>
      <c r="G296" s="104"/>
      <c r="H296" s="104"/>
      <c r="I296" s="105"/>
      <c r="J296" s="91">
        <f t="shared" si="3"/>
        <v>0</v>
      </c>
      <c r="K296" s="92"/>
      <c r="L296" s="93"/>
    </row>
    <row r="297" spans="1:12" ht="16">
      <c r="A297" s="104"/>
      <c r="B297" s="104"/>
      <c r="C297" s="104"/>
      <c r="D297" s="104"/>
      <c r="E297" s="101">
        <v>296</v>
      </c>
      <c r="F297" s="104"/>
      <c r="G297" s="104"/>
      <c r="H297" s="104"/>
      <c r="I297" s="105"/>
      <c r="J297" s="91">
        <f t="shared" si="3"/>
        <v>0</v>
      </c>
      <c r="K297" s="92"/>
      <c r="L297" s="93"/>
    </row>
    <row r="298" spans="1:12" ht="16">
      <c r="A298" s="104"/>
      <c r="B298" s="104"/>
      <c r="C298" s="104"/>
      <c r="D298" s="104"/>
      <c r="E298" s="101">
        <v>297</v>
      </c>
      <c r="F298" s="104"/>
      <c r="G298" s="104"/>
      <c r="H298" s="104"/>
      <c r="I298" s="105"/>
      <c r="J298" s="91">
        <f t="shared" ref="J298:J301" si="4">IF(OR(H298=5,H298=10, H298=15, H298="BP",H298="SCR"),"NT",I298)</f>
        <v>0</v>
      </c>
      <c r="K298" s="92"/>
      <c r="L298" s="93"/>
    </row>
    <row r="299" spans="1:12" ht="16">
      <c r="A299" s="104"/>
      <c r="B299" s="104"/>
      <c r="C299" s="104"/>
      <c r="D299" s="104"/>
      <c r="E299" s="101">
        <v>298</v>
      </c>
      <c r="F299" s="104"/>
      <c r="G299" s="104"/>
      <c r="H299" s="104"/>
      <c r="I299" s="105"/>
      <c r="J299" s="91">
        <f t="shared" si="4"/>
        <v>0</v>
      </c>
      <c r="K299" s="92"/>
      <c r="L299" s="93"/>
    </row>
    <row r="300" spans="1:12" ht="16">
      <c r="A300" s="104"/>
      <c r="B300" s="104"/>
      <c r="C300" s="104"/>
      <c r="D300" s="104"/>
      <c r="E300" s="101">
        <v>299</v>
      </c>
      <c r="F300" s="104"/>
      <c r="G300" s="104"/>
      <c r="H300" s="104"/>
      <c r="I300" s="105"/>
      <c r="J300" s="91">
        <f t="shared" si="4"/>
        <v>0</v>
      </c>
      <c r="K300" s="92"/>
      <c r="L300" s="93"/>
    </row>
    <row r="301" spans="1:12" ht="16">
      <c r="A301" s="104"/>
      <c r="B301" s="104"/>
      <c r="C301" s="104"/>
      <c r="D301" s="104"/>
      <c r="E301" s="101">
        <v>300</v>
      </c>
      <c r="F301" s="104"/>
      <c r="G301" s="104"/>
      <c r="H301" s="104"/>
      <c r="I301" s="105"/>
      <c r="J301" s="91">
        <f t="shared" si="4"/>
        <v>0</v>
      </c>
      <c r="K301" s="92"/>
      <c r="L301" s="93"/>
    </row>
  </sheetData>
  <sortState ref="A2:L301">
    <sortCondition ref="I2:I301"/>
  </sortState>
  <dataValidations count="3">
    <dataValidation type="list" allowBlank="1" showInputMessage="1" showErrorMessage="1" sqref="A2:B301" xr:uid="{00000000-0002-0000-0100-000000000000}">
      <formula1>X</formula1>
    </dataValidation>
    <dataValidation type="list" allowBlank="1" showInputMessage="1" showErrorMessage="1" sqref="H2:H301" xr:uid="{00000000-0002-0000-0100-000001000000}">
      <formula1>Penalties</formula1>
    </dataValidation>
    <dataValidation type="list" allowBlank="1" showInputMessage="1" showErrorMessage="1" sqref="C2:C301" xr:uid="{00000000-0002-0000-01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1"/>
  <sheetViews>
    <sheetView topLeftCell="C4" workbookViewId="0">
      <selection activeCell="L23" sqref="L23"/>
    </sheetView>
  </sheetViews>
  <sheetFormatPr baseColWidth="10" defaultColWidth="8.83203125" defaultRowHeight="15"/>
  <cols>
    <col min="1" max="1" width="8" hidden="1" customWidth="1"/>
    <col min="2" max="2" width="6.33203125" hidden="1" customWidth="1"/>
    <col min="3" max="3" width="7.1640625" customWidth="1"/>
    <col min="4" max="4" width="7" hidden="1" customWidth="1"/>
    <col min="6" max="6" width="23.83203125" customWidth="1"/>
    <col min="7" max="7" width="22.6640625" customWidth="1"/>
    <col min="10" max="10" width="11.5" customWidth="1"/>
  </cols>
  <sheetData>
    <row r="1" spans="1:12" ht="30">
      <c r="A1" s="107" t="s">
        <v>124</v>
      </c>
      <c r="B1" s="107" t="s">
        <v>111</v>
      </c>
      <c r="C1" s="107" t="s">
        <v>108</v>
      </c>
      <c r="D1" s="107" t="s">
        <v>96</v>
      </c>
      <c r="E1" s="107" t="s">
        <v>109</v>
      </c>
      <c r="F1" s="107" t="s">
        <v>43</v>
      </c>
      <c r="G1" s="107" t="s">
        <v>42</v>
      </c>
      <c r="H1" s="107" t="s">
        <v>113</v>
      </c>
      <c r="I1" s="108" t="s">
        <v>110</v>
      </c>
      <c r="J1" s="107" t="s">
        <v>100</v>
      </c>
      <c r="K1" s="107" t="s">
        <v>115</v>
      </c>
      <c r="L1" s="107" t="s">
        <v>116</v>
      </c>
    </row>
    <row r="2" spans="1:12" ht="16">
      <c r="A2" s="104"/>
      <c r="B2" s="104"/>
      <c r="C2" s="106"/>
      <c r="D2" s="104"/>
      <c r="E2" s="101">
        <v>1</v>
      </c>
      <c r="F2" s="104" t="s">
        <v>566</v>
      </c>
      <c r="G2" s="104" t="s">
        <v>567</v>
      </c>
      <c r="H2" s="104"/>
      <c r="I2" s="105">
        <v>15.627000000000001</v>
      </c>
      <c r="J2" s="91"/>
      <c r="K2" s="92" t="s">
        <v>691</v>
      </c>
      <c r="L2" s="93">
        <v>168</v>
      </c>
    </row>
    <row r="3" spans="1:12" ht="16">
      <c r="A3" s="104"/>
      <c r="B3" s="104"/>
      <c r="C3" s="104"/>
      <c r="D3" s="104"/>
      <c r="E3" s="101">
        <v>2</v>
      </c>
      <c r="F3" s="104" t="s">
        <v>242</v>
      </c>
      <c r="G3" s="104" t="s">
        <v>244</v>
      </c>
      <c r="H3" s="104"/>
      <c r="I3" s="105">
        <v>15.708</v>
      </c>
      <c r="J3" s="91"/>
      <c r="K3" s="92" t="s">
        <v>692</v>
      </c>
      <c r="L3" s="93">
        <v>112</v>
      </c>
    </row>
    <row r="4" spans="1:12" ht="16">
      <c r="A4" s="104"/>
      <c r="B4" s="104"/>
      <c r="C4" s="104"/>
      <c r="D4" s="104"/>
      <c r="E4" s="101">
        <v>3</v>
      </c>
      <c r="F4" s="104" t="s">
        <v>242</v>
      </c>
      <c r="G4" s="104" t="s">
        <v>243</v>
      </c>
      <c r="H4" s="104"/>
      <c r="I4" s="105">
        <v>15.835000000000001</v>
      </c>
      <c r="J4" s="91"/>
      <c r="K4" s="92"/>
      <c r="L4" s="93"/>
    </row>
    <row r="5" spans="1:12" ht="16">
      <c r="A5" s="104"/>
      <c r="B5" s="104"/>
      <c r="C5" s="104"/>
      <c r="D5" s="104"/>
      <c r="E5" s="101">
        <v>4</v>
      </c>
      <c r="F5" s="104" t="s">
        <v>282</v>
      </c>
      <c r="G5" s="104" t="s">
        <v>284</v>
      </c>
      <c r="H5" s="104"/>
      <c r="I5" s="105">
        <v>15.887</v>
      </c>
      <c r="J5" s="91"/>
      <c r="K5" s="92"/>
      <c r="L5" s="93"/>
    </row>
    <row r="6" spans="1:12" ht="16">
      <c r="A6" s="104"/>
      <c r="B6" s="104"/>
      <c r="C6" s="104"/>
      <c r="D6" s="104"/>
      <c r="E6" s="101">
        <v>5</v>
      </c>
      <c r="F6" s="104" t="s">
        <v>434</v>
      </c>
      <c r="G6" s="104" t="s">
        <v>435</v>
      </c>
      <c r="H6" s="104"/>
      <c r="I6" s="105">
        <v>15.944000000000001</v>
      </c>
      <c r="J6" s="91"/>
      <c r="K6" s="92"/>
      <c r="L6" s="93"/>
    </row>
    <row r="7" spans="1:12" ht="16">
      <c r="A7" s="104"/>
      <c r="B7" s="104"/>
      <c r="C7" s="104"/>
      <c r="D7" s="104"/>
      <c r="E7" s="101">
        <v>6</v>
      </c>
      <c r="F7" s="104" t="s">
        <v>383</v>
      </c>
      <c r="G7" s="104" t="s">
        <v>384</v>
      </c>
      <c r="H7" s="104"/>
      <c r="I7" s="105">
        <v>16.071000000000002</v>
      </c>
      <c r="J7" s="91"/>
      <c r="K7" s="92"/>
      <c r="L7" s="93"/>
    </row>
    <row r="8" spans="1:12" ht="16">
      <c r="A8" s="104"/>
      <c r="B8" s="104"/>
      <c r="C8" s="104"/>
      <c r="D8" s="104"/>
      <c r="E8" s="101">
        <v>7</v>
      </c>
      <c r="F8" s="104" t="s">
        <v>383</v>
      </c>
      <c r="G8" s="104" t="s">
        <v>385</v>
      </c>
      <c r="H8" s="104"/>
      <c r="I8" s="105">
        <v>16.074999999999999</v>
      </c>
      <c r="J8" s="91"/>
      <c r="K8" s="92"/>
      <c r="L8" s="93"/>
    </row>
    <row r="9" spans="1:12" ht="16">
      <c r="A9" s="104"/>
      <c r="B9" s="104"/>
      <c r="C9" s="104"/>
      <c r="D9" s="104"/>
      <c r="E9" s="101">
        <v>8</v>
      </c>
      <c r="F9" s="104" t="s">
        <v>434</v>
      </c>
      <c r="G9" s="104" t="s">
        <v>436</v>
      </c>
      <c r="H9" s="104"/>
      <c r="I9" s="105">
        <v>16.141999999999999</v>
      </c>
      <c r="J9" s="91"/>
      <c r="K9" s="92" t="s">
        <v>699</v>
      </c>
      <c r="L9" s="93">
        <v>144</v>
      </c>
    </row>
    <row r="10" spans="1:12" ht="16">
      <c r="A10" s="104"/>
      <c r="B10" s="104"/>
      <c r="C10" s="104"/>
      <c r="D10" s="104"/>
      <c r="E10" s="101">
        <v>9</v>
      </c>
      <c r="F10" s="104" t="s">
        <v>363</v>
      </c>
      <c r="G10" s="104" t="s">
        <v>364</v>
      </c>
      <c r="H10" s="104"/>
      <c r="I10" s="105">
        <v>16.381</v>
      </c>
      <c r="J10" s="91"/>
      <c r="K10" s="92" t="s">
        <v>700</v>
      </c>
      <c r="L10" s="93">
        <v>96</v>
      </c>
    </row>
    <row r="11" spans="1:12" ht="16">
      <c r="A11" s="104"/>
      <c r="B11" s="104"/>
      <c r="C11" s="104"/>
      <c r="D11" s="104"/>
      <c r="E11" s="101">
        <v>10</v>
      </c>
      <c r="F11" s="104" t="s">
        <v>242</v>
      </c>
      <c r="G11" s="104" t="s">
        <v>246</v>
      </c>
      <c r="H11" s="104"/>
      <c r="I11" s="105">
        <v>16.414000000000001</v>
      </c>
      <c r="J11" s="91"/>
      <c r="K11" s="92"/>
      <c r="L11" s="93"/>
    </row>
    <row r="12" spans="1:12" ht="16">
      <c r="A12" s="104"/>
      <c r="B12" s="104"/>
      <c r="C12" s="104"/>
      <c r="D12" s="104"/>
      <c r="E12" s="101">
        <v>11</v>
      </c>
      <c r="F12" s="104" t="s">
        <v>593</v>
      </c>
      <c r="G12" s="104" t="s">
        <v>594</v>
      </c>
      <c r="H12" s="104"/>
      <c r="I12" s="105">
        <v>16.504999999999999</v>
      </c>
      <c r="J12" s="91"/>
      <c r="K12" s="92"/>
      <c r="L12" s="93"/>
    </row>
    <row r="13" spans="1:12" ht="16">
      <c r="A13" s="104"/>
      <c r="B13" s="104"/>
      <c r="C13" s="104"/>
      <c r="D13" s="104"/>
      <c r="E13" s="101">
        <v>12</v>
      </c>
      <c r="F13" s="104" t="s">
        <v>461</v>
      </c>
      <c r="G13" s="104" t="s">
        <v>462</v>
      </c>
      <c r="H13" s="104"/>
      <c r="I13" s="105">
        <v>16.574999999999999</v>
      </c>
      <c r="J13" s="91"/>
      <c r="K13" s="92"/>
      <c r="L13" s="93"/>
    </row>
    <row r="14" spans="1:12" ht="16">
      <c r="A14" s="104"/>
      <c r="B14" s="104"/>
      <c r="C14" s="104"/>
      <c r="D14" s="104"/>
      <c r="E14" s="101">
        <v>13</v>
      </c>
      <c r="F14" s="104" t="s">
        <v>473</v>
      </c>
      <c r="G14" s="104" t="s">
        <v>474</v>
      </c>
      <c r="H14" s="104"/>
      <c r="I14" s="105">
        <v>16.631</v>
      </c>
      <c r="J14" s="91"/>
      <c r="K14" s="92" t="s">
        <v>707</v>
      </c>
      <c r="L14" s="93">
        <v>96</v>
      </c>
    </row>
    <row r="15" spans="1:12" ht="16">
      <c r="A15" s="104"/>
      <c r="B15" s="104"/>
      <c r="C15" s="104"/>
      <c r="D15" s="104"/>
      <c r="E15" s="101">
        <v>14</v>
      </c>
      <c r="F15" s="104" t="s">
        <v>440</v>
      </c>
      <c r="G15" s="104" t="s">
        <v>441</v>
      </c>
      <c r="H15" s="104"/>
      <c r="I15" s="105">
        <v>16.754999999999999</v>
      </c>
      <c r="J15" s="91"/>
      <c r="K15" s="92" t="s">
        <v>708</v>
      </c>
      <c r="L15" s="93">
        <v>64</v>
      </c>
    </row>
    <row r="16" spans="1:12" ht="16">
      <c r="A16" s="104"/>
      <c r="B16" s="104"/>
      <c r="C16" s="104"/>
      <c r="D16" s="104"/>
      <c r="E16" s="101">
        <v>15</v>
      </c>
      <c r="F16" s="104" t="s">
        <v>322</v>
      </c>
      <c r="G16" s="104" t="s">
        <v>323</v>
      </c>
      <c r="H16" s="104"/>
      <c r="I16" s="105">
        <v>16.760999999999999</v>
      </c>
      <c r="J16" s="91"/>
      <c r="K16" s="92"/>
      <c r="L16" s="93"/>
    </row>
    <row r="17" spans="1:12" ht="16">
      <c r="A17" s="104"/>
      <c r="B17" s="104"/>
      <c r="C17" s="104"/>
      <c r="D17" s="104"/>
      <c r="E17" s="101">
        <v>16</v>
      </c>
      <c r="F17" s="104" t="s">
        <v>440</v>
      </c>
      <c r="G17" s="104" t="s">
        <v>442</v>
      </c>
      <c r="H17" s="104"/>
      <c r="I17" s="105">
        <v>16.79</v>
      </c>
      <c r="J17" s="91"/>
      <c r="K17" s="92"/>
      <c r="L17" s="93"/>
    </row>
    <row r="18" spans="1:12" ht="16">
      <c r="A18" s="104"/>
      <c r="B18" s="104"/>
      <c r="C18" s="104"/>
      <c r="D18" s="104"/>
      <c r="E18" s="101">
        <v>17</v>
      </c>
      <c r="F18" s="104" t="s">
        <v>282</v>
      </c>
      <c r="G18" s="104" t="s">
        <v>283</v>
      </c>
      <c r="H18" s="104"/>
      <c r="I18" s="105">
        <v>16.812000000000001</v>
      </c>
      <c r="J18" s="91"/>
      <c r="K18" s="92"/>
      <c r="L18" s="93"/>
    </row>
    <row r="19" spans="1:12" ht="16">
      <c r="A19" s="104"/>
      <c r="B19" s="104"/>
      <c r="C19" s="104"/>
      <c r="D19" s="104"/>
      <c r="E19" s="101">
        <v>18</v>
      </c>
      <c r="F19" s="104" t="s">
        <v>297</v>
      </c>
      <c r="G19" s="104" t="s">
        <v>300</v>
      </c>
      <c r="H19" s="104"/>
      <c r="I19" s="105">
        <v>16.827999999999999</v>
      </c>
      <c r="J19" s="91"/>
      <c r="K19" s="92"/>
      <c r="L19" s="93"/>
    </row>
    <row r="20" spans="1:12" ht="16">
      <c r="A20" s="104"/>
      <c r="B20" s="104"/>
      <c r="C20" s="104"/>
      <c r="D20" s="104"/>
      <c r="E20" s="101">
        <v>19</v>
      </c>
      <c r="F20" s="104" t="s">
        <v>151</v>
      </c>
      <c r="G20" s="104" t="s">
        <v>260</v>
      </c>
      <c r="H20" s="104"/>
      <c r="I20" s="105">
        <v>16.952000000000002</v>
      </c>
      <c r="J20" s="91"/>
      <c r="K20" s="92"/>
      <c r="L20" s="93"/>
    </row>
    <row r="21" spans="1:12" ht="16">
      <c r="A21" s="104"/>
      <c r="B21" s="104"/>
      <c r="C21" s="104"/>
      <c r="D21" s="104"/>
      <c r="E21" s="101">
        <v>20</v>
      </c>
      <c r="F21" s="104" t="s">
        <v>373</v>
      </c>
      <c r="G21" s="104" t="s">
        <v>374</v>
      </c>
      <c r="H21" s="104"/>
      <c r="I21" s="105">
        <v>17.192</v>
      </c>
      <c r="J21" s="91"/>
      <c r="K21" s="92" t="s">
        <v>715</v>
      </c>
      <c r="L21" s="93">
        <v>72</v>
      </c>
    </row>
    <row r="22" spans="1:12" ht="16">
      <c r="A22" s="104"/>
      <c r="B22" s="104"/>
      <c r="C22" s="104"/>
      <c r="D22" s="104"/>
      <c r="E22" s="101">
        <v>21</v>
      </c>
      <c r="F22" s="104" t="s">
        <v>154</v>
      </c>
      <c r="G22" s="104" t="s">
        <v>156</v>
      </c>
      <c r="H22" s="104"/>
      <c r="I22" s="105">
        <v>17.199000000000002</v>
      </c>
      <c r="J22" s="91"/>
      <c r="K22" s="92" t="s">
        <v>716</v>
      </c>
      <c r="L22" s="93">
        <v>48</v>
      </c>
    </row>
    <row r="23" spans="1:12" ht="16">
      <c r="A23" s="104"/>
      <c r="B23" s="104"/>
      <c r="C23" s="104"/>
      <c r="D23" s="104"/>
      <c r="E23" s="101">
        <v>22</v>
      </c>
      <c r="F23" s="104" t="s">
        <v>653</v>
      </c>
      <c r="G23" s="104" t="s">
        <v>654</v>
      </c>
      <c r="H23" s="104"/>
      <c r="I23" s="105">
        <v>17.344000000000001</v>
      </c>
      <c r="J23" s="91"/>
      <c r="K23" s="92"/>
      <c r="L23" s="93"/>
    </row>
    <row r="24" spans="1:12" ht="16">
      <c r="A24" s="104"/>
      <c r="B24" s="104"/>
      <c r="C24" s="104"/>
      <c r="D24" s="104"/>
      <c r="E24" s="101">
        <v>23</v>
      </c>
      <c r="F24" s="104" t="s">
        <v>463</v>
      </c>
      <c r="G24" s="104" t="s">
        <v>464</v>
      </c>
      <c r="H24" s="104"/>
      <c r="I24" s="105">
        <v>17.359000000000002</v>
      </c>
      <c r="J24" s="91"/>
      <c r="K24" s="92"/>
      <c r="L24" s="93"/>
    </row>
    <row r="25" spans="1:12" ht="16">
      <c r="A25" s="104"/>
      <c r="B25" s="104"/>
      <c r="C25" s="104"/>
      <c r="D25" s="104"/>
      <c r="E25" s="101">
        <v>24</v>
      </c>
      <c r="F25" s="104" t="s">
        <v>268</v>
      </c>
      <c r="G25" s="104" t="s">
        <v>269</v>
      </c>
      <c r="H25" s="104"/>
      <c r="I25" s="105">
        <v>17.597000000000001</v>
      </c>
      <c r="J25" s="91"/>
      <c r="K25" s="92"/>
      <c r="L25" s="93"/>
    </row>
    <row r="26" spans="1:12" ht="16">
      <c r="A26" s="104"/>
      <c r="B26" s="104"/>
      <c r="C26" s="114"/>
      <c r="D26" s="104"/>
      <c r="E26" s="101">
        <v>25</v>
      </c>
      <c r="F26" s="104" t="s">
        <v>146</v>
      </c>
      <c r="G26" s="104" t="s">
        <v>147</v>
      </c>
      <c r="H26" s="104"/>
      <c r="I26" s="105">
        <v>17.603000000000002</v>
      </c>
      <c r="J26" s="91"/>
      <c r="K26" s="92"/>
      <c r="L26" s="93"/>
    </row>
    <row r="27" spans="1:12" ht="16">
      <c r="A27" s="104"/>
      <c r="B27" s="104"/>
      <c r="C27" s="104"/>
      <c r="D27" s="104"/>
      <c r="E27" s="101">
        <v>26</v>
      </c>
      <c r="F27" s="104" t="s">
        <v>154</v>
      </c>
      <c r="G27" s="104" t="s">
        <v>158</v>
      </c>
      <c r="H27" s="104"/>
      <c r="I27" s="105">
        <v>17.635000000000002</v>
      </c>
      <c r="J27" s="91"/>
      <c r="K27" s="92"/>
      <c r="L27" s="93"/>
    </row>
    <row r="28" spans="1:12" ht="16">
      <c r="A28" s="104"/>
      <c r="B28" s="104"/>
      <c r="C28" s="104"/>
      <c r="D28" s="104"/>
      <c r="E28" s="101">
        <v>27</v>
      </c>
      <c r="F28" s="104" t="s">
        <v>448</v>
      </c>
      <c r="G28" s="104" t="s">
        <v>450</v>
      </c>
      <c r="H28" s="104"/>
      <c r="I28" s="105">
        <v>17.72</v>
      </c>
      <c r="J28" s="91"/>
      <c r="K28" s="92"/>
      <c r="L28" s="93"/>
    </row>
    <row r="29" spans="1:12" ht="16">
      <c r="A29" s="104"/>
      <c r="B29" s="104"/>
      <c r="C29" s="104"/>
      <c r="D29" s="104"/>
      <c r="E29" s="101">
        <v>28</v>
      </c>
      <c r="F29" s="104" t="s">
        <v>154</v>
      </c>
      <c r="G29" s="104" t="s">
        <v>155</v>
      </c>
      <c r="H29" s="104"/>
      <c r="I29" s="105">
        <v>17.899999999999999</v>
      </c>
      <c r="J29" s="91"/>
      <c r="K29" s="92"/>
      <c r="L29" s="93"/>
    </row>
    <row r="30" spans="1:12" ht="16">
      <c r="A30" s="104"/>
      <c r="B30" s="104"/>
      <c r="C30" s="104"/>
      <c r="D30" s="104"/>
      <c r="E30" s="101">
        <v>29</v>
      </c>
      <c r="F30" s="104" t="s">
        <v>154</v>
      </c>
      <c r="G30" s="104" t="s">
        <v>157</v>
      </c>
      <c r="H30" s="104"/>
      <c r="I30" s="105">
        <v>18.079999999999998</v>
      </c>
      <c r="J30" s="91"/>
      <c r="K30" s="92"/>
      <c r="L30" s="93"/>
    </row>
    <row r="31" spans="1:12" ht="16">
      <c r="A31" s="104"/>
      <c r="B31" s="104"/>
      <c r="C31" s="104"/>
      <c r="D31" s="104"/>
      <c r="E31" s="101">
        <v>30</v>
      </c>
      <c r="F31" s="104" t="s">
        <v>154</v>
      </c>
      <c r="G31" s="104" t="s">
        <v>516</v>
      </c>
      <c r="H31" s="104"/>
      <c r="I31" s="105">
        <v>18.992000000000001</v>
      </c>
      <c r="J31" s="91"/>
      <c r="K31" s="92"/>
      <c r="L31" s="93"/>
    </row>
    <row r="32" spans="1:12" ht="16">
      <c r="A32" s="104"/>
      <c r="B32" s="104"/>
      <c r="C32" s="104"/>
      <c r="D32" s="104"/>
      <c r="E32" s="101">
        <v>31</v>
      </c>
      <c r="F32" s="104" t="s">
        <v>487</v>
      </c>
      <c r="G32" s="104" t="s">
        <v>488</v>
      </c>
      <c r="H32" s="104"/>
      <c r="I32" s="105">
        <v>20.071000000000002</v>
      </c>
      <c r="J32" s="91"/>
      <c r="K32" s="92"/>
      <c r="L32" s="93"/>
    </row>
    <row r="33" spans="1:12" ht="16">
      <c r="A33" s="104"/>
      <c r="B33" s="104"/>
      <c r="C33" s="104"/>
      <c r="D33" s="104"/>
      <c r="E33" s="101">
        <v>32</v>
      </c>
      <c r="F33" s="104" t="s">
        <v>282</v>
      </c>
      <c r="G33" s="104" t="s">
        <v>285</v>
      </c>
      <c r="H33" s="104"/>
      <c r="I33" s="105" t="s">
        <v>584</v>
      </c>
      <c r="J33" s="91"/>
      <c r="K33" s="92"/>
      <c r="L33" s="93"/>
    </row>
    <row r="34" spans="1:12" ht="16">
      <c r="A34" s="104"/>
      <c r="B34" s="104"/>
      <c r="C34" s="104"/>
      <c r="D34" s="104"/>
      <c r="E34" s="101">
        <v>33</v>
      </c>
      <c r="F34" s="104" t="s">
        <v>617</v>
      </c>
      <c r="G34" s="104" t="s">
        <v>618</v>
      </c>
      <c r="H34" s="104"/>
      <c r="I34" s="105" t="s">
        <v>548</v>
      </c>
      <c r="J34" s="91"/>
      <c r="K34" s="92"/>
      <c r="L34" s="93"/>
    </row>
    <row r="35" spans="1:12" ht="16">
      <c r="A35" s="104"/>
      <c r="B35" s="104"/>
      <c r="C35" s="104"/>
      <c r="D35" s="104"/>
      <c r="E35" s="101">
        <v>34</v>
      </c>
      <c r="F35" s="104" t="s">
        <v>448</v>
      </c>
      <c r="G35" s="104" t="s">
        <v>449</v>
      </c>
      <c r="H35" s="104"/>
      <c r="I35" s="105" t="s">
        <v>666</v>
      </c>
      <c r="J35" s="91"/>
      <c r="K35" s="92"/>
      <c r="L35" s="93"/>
    </row>
    <row r="36" spans="1:12" ht="16">
      <c r="A36" s="104"/>
      <c r="B36" s="104"/>
      <c r="C36" s="104"/>
      <c r="D36" s="104"/>
      <c r="E36" s="101">
        <v>35</v>
      </c>
      <c r="F36" s="104" t="s">
        <v>242</v>
      </c>
      <c r="G36" s="104" t="s">
        <v>245</v>
      </c>
      <c r="H36" s="104"/>
      <c r="I36" s="105" t="s">
        <v>636</v>
      </c>
      <c r="J36" s="91"/>
      <c r="K36" s="92"/>
      <c r="L36" s="93"/>
    </row>
    <row r="37" spans="1:12" ht="16">
      <c r="A37" s="104"/>
      <c r="B37" s="104"/>
      <c r="C37" s="104"/>
      <c r="D37" s="104"/>
      <c r="E37" s="101">
        <v>36</v>
      </c>
      <c r="F37" s="104" t="s">
        <v>222</v>
      </c>
      <c r="G37" s="104" t="s">
        <v>223</v>
      </c>
      <c r="H37" s="104"/>
      <c r="I37" s="105" t="s">
        <v>582</v>
      </c>
      <c r="J37" s="91"/>
      <c r="K37" s="92"/>
      <c r="L37" s="93"/>
    </row>
    <row r="38" spans="1:12" ht="16">
      <c r="A38" s="104"/>
      <c r="B38" s="104"/>
      <c r="C38" s="104"/>
      <c r="D38" s="104"/>
      <c r="E38" s="101">
        <v>37</v>
      </c>
      <c r="F38" s="104" t="s">
        <v>135</v>
      </c>
      <c r="G38" s="104" t="s">
        <v>136</v>
      </c>
      <c r="H38" s="104"/>
      <c r="I38" s="105" t="s">
        <v>580</v>
      </c>
      <c r="J38" s="91"/>
      <c r="K38" s="92"/>
      <c r="L38" s="93"/>
    </row>
    <row r="39" spans="1:12" ht="16">
      <c r="A39" s="104"/>
      <c r="B39" s="104"/>
      <c r="C39" s="104"/>
      <c r="D39" s="104"/>
      <c r="E39" s="101">
        <v>38</v>
      </c>
      <c r="F39" s="104" t="s">
        <v>135</v>
      </c>
      <c r="G39" s="104" t="s">
        <v>137</v>
      </c>
      <c r="H39" s="104"/>
      <c r="I39" s="105" t="s">
        <v>590</v>
      </c>
      <c r="J39" s="91"/>
      <c r="K39" s="92"/>
      <c r="L39" s="93"/>
    </row>
    <row r="40" spans="1:12" ht="16">
      <c r="A40" s="104"/>
      <c r="B40" s="104"/>
      <c r="C40" s="104"/>
      <c r="D40" s="104"/>
      <c r="E40" s="101">
        <v>39</v>
      </c>
      <c r="F40" s="104" t="s">
        <v>176</v>
      </c>
      <c r="G40" s="104" t="s">
        <v>177</v>
      </c>
      <c r="H40" s="104"/>
      <c r="I40" s="105" t="s">
        <v>578</v>
      </c>
      <c r="J40" s="91"/>
      <c r="K40" s="92"/>
      <c r="L40" s="93"/>
    </row>
    <row r="41" spans="1:12" ht="16">
      <c r="A41" s="104"/>
      <c r="B41" s="104"/>
      <c r="C41" s="104"/>
      <c r="D41" s="104"/>
      <c r="E41" s="101">
        <v>40</v>
      </c>
      <c r="F41" s="104" t="s">
        <v>496</v>
      </c>
      <c r="G41" s="104" t="s">
        <v>497</v>
      </c>
      <c r="H41" s="104"/>
      <c r="I41" s="105" t="s">
        <v>674</v>
      </c>
      <c r="J41" s="91"/>
      <c r="K41" s="92"/>
      <c r="L41" s="93"/>
    </row>
    <row r="42" spans="1:12" ht="16">
      <c r="A42" s="104"/>
      <c r="B42" s="104"/>
      <c r="C42" s="104"/>
      <c r="D42" s="104"/>
      <c r="E42" s="101">
        <v>41</v>
      </c>
      <c r="F42" s="104"/>
      <c r="G42" s="104"/>
      <c r="H42" s="104"/>
      <c r="I42" s="105"/>
      <c r="J42" s="91"/>
      <c r="K42" s="92"/>
      <c r="L42" s="93"/>
    </row>
    <row r="43" spans="1:12" ht="16">
      <c r="A43" s="104"/>
      <c r="B43" s="104"/>
      <c r="C43" s="104"/>
      <c r="D43" s="104"/>
      <c r="E43" s="101">
        <v>42</v>
      </c>
      <c r="F43" s="104"/>
      <c r="G43" s="104"/>
      <c r="H43" s="104"/>
      <c r="I43" s="105"/>
      <c r="J43" s="91"/>
      <c r="K43" s="92"/>
      <c r="L43" s="93"/>
    </row>
    <row r="44" spans="1:12" ht="16">
      <c r="A44" s="104"/>
      <c r="B44" s="104"/>
      <c r="C44" s="104"/>
      <c r="D44" s="104"/>
      <c r="E44" s="101">
        <v>43</v>
      </c>
      <c r="F44" s="104"/>
      <c r="G44" s="104"/>
      <c r="H44" s="104"/>
      <c r="I44" s="105"/>
      <c r="J44" s="91"/>
      <c r="K44" s="92"/>
      <c r="L44" s="93"/>
    </row>
    <row r="45" spans="1:12" ht="16">
      <c r="A45" s="104"/>
      <c r="B45" s="104"/>
      <c r="C45" s="104"/>
      <c r="D45" s="104"/>
      <c r="E45" s="101">
        <v>44</v>
      </c>
      <c r="F45" s="104"/>
      <c r="G45" s="104"/>
      <c r="H45" s="104"/>
      <c r="I45" s="105"/>
      <c r="J45" s="91"/>
      <c r="K45" s="92"/>
      <c r="L45" s="93"/>
    </row>
    <row r="46" spans="1:12" ht="16">
      <c r="A46" s="104"/>
      <c r="B46" s="104"/>
      <c r="C46" s="104"/>
      <c r="D46" s="104"/>
      <c r="E46" s="101">
        <v>45</v>
      </c>
      <c r="F46" s="104"/>
      <c r="G46" s="104"/>
      <c r="H46" s="104"/>
      <c r="I46" s="105"/>
      <c r="J46" s="91"/>
      <c r="K46" s="92"/>
      <c r="L46" s="93"/>
    </row>
    <row r="47" spans="1:12" ht="16">
      <c r="A47" s="104"/>
      <c r="B47" s="104"/>
      <c r="C47" s="104"/>
      <c r="D47" s="104"/>
      <c r="E47" s="101">
        <v>46</v>
      </c>
      <c r="F47" s="104"/>
      <c r="G47" s="104"/>
      <c r="H47" s="104"/>
      <c r="I47" s="105"/>
      <c r="J47" s="91"/>
      <c r="K47" s="92"/>
      <c r="L47" s="93"/>
    </row>
    <row r="48" spans="1:12" ht="16">
      <c r="A48" s="104"/>
      <c r="B48" s="104"/>
      <c r="C48" s="104"/>
      <c r="D48" s="104"/>
      <c r="E48" s="101">
        <v>47</v>
      </c>
      <c r="F48" s="104"/>
      <c r="G48" s="104"/>
      <c r="H48" s="104"/>
      <c r="I48" s="105"/>
      <c r="J48" s="91"/>
      <c r="K48" s="92"/>
      <c r="L48" s="93"/>
    </row>
    <row r="49" spans="1:12" ht="16">
      <c r="A49" s="104"/>
      <c r="B49" s="104"/>
      <c r="C49" s="104"/>
      <c r="D49" s="104"/>
      <c r="E49" s="101">
        <v>48</v>
      </c>
      <c r="F49" s="104"/>
      <c r="G49" s="104"/>
      <c r="H49" s="104"/>
      <c r="I49" s="105"/>
      <c r="J49" s="91"/>
      <c r="K49" s="92"/>
      <c r="L49" s="93"/>
    </row>
    <row r="50" spans="1:12" ht="16">
      <c r="A50" s="104"/>
      <c r="B50" s="104"/>
      <c r="C50" s="104"/>
      <c r="D50" s="104"/>
      <c r="E50" s="101">
        <v>49</v>
      </c>
      <c r="F50" s="104"/>
      <c r="G50" s="104"/>
      <c r="H50" s="104"/>
      <c r="I50" s="105"/>
      <c r="J50" s="91"/>
      <c r="K50" s="92"/>
      <c r="L50" s="93"/>
    </row>
    <row r="51" spans="1:12" ht="16">
      <c r="A51" s="104"/>
      <c r="B51" s="104"/>
      <c r="C51" s="104"/>
      <c r="D51" s="104"/>
      <c r="E51" s="101">
        <v>50</v>
      </c>
      <c r="F51" s="104"/>
      <c r="G51" s="104"/>
      <c r="H51" s="104"/>
      <c r="I51" s="105"/>
      <c r="J51" s="91"/>
      <c r="K51" s="92"/>
      <c r="L51" s="93"/>
    </row>
    <row r="52" spans="1:12" ht="16">
      <c r="A52" s="104"/>
      <c r="B52" s="104"/>
      <c r="C52" s="104"/>
      <c r="D52" s="104"/>
      <c r="E52" s="101">
        <v>51</v>
      </c>
      <c r="F52" s="104"/>
      <c r="G52" s="104"/>
      <c r="H52" s="104"/>
      <c r="I52" s="105"/>
      <c r="J52" s="91"/>
      <c r="K52" s="92"/>
      <c r="L52" s="93"/>
    </row>
    <row r="53" spans="1:12" ht="16">
      <c r="A53" s="104"/>
      <c r="B53" s="104"/>
      <c r="C53" s="104"/>
      <c r="D53" s="104"/>
      <c r="E53" s="101">
        <v>52</v>
      </c>
      <c r="F53" s="104"/>
      <c r="G53" s="104"/>
      <c r="H53" s="104"/>
      <c r="I53" s="105"/>
      <c r="J53" s="91"/>
      <c r="K53" s="92"/>
      <c r="L53" s="93"/>
    </row>
    <row r="54" spans="1:12" ht="16">
      <c r="A54" s="104"/>
      <c r="B54" s="104"/>
      <c r="C54" s="104"/>
      <c r="D54" s="104"/>
      <c r="E54" s="101">
        <v>53</v>
      </c>
      <c r="F54" s="104"/>
      <c r="G54" s="104"/>
      <c r="H54" s="104"/>
      <c r="I54" s="105"/>
      <c r="J54" s="91"/>
      <c r="K54" s="92"/>
      <c r="L54" s="93"/>
    </row>
    <row r="55" spans="1:12" ht="16">
      <c r="A55" s="104"/>
      <c r="B55" s="104"/>
      <c r="C55" s="104"/>
      <c r="D55" s="104"/>
      <c r="E55" s="101">
        <v>54</v>
      </c>
      <c r="F55" s="104"/>
      <c r="G55" s="104"/>
      <c r="H55" s="104"/>
      <c r="I55" s="105"/>
      <c r="J55" s="91"/>
      <c r="K55" s="92"/>
      <c r="L55" s="93"/>
    </row>
    <row r="56" spans="1:12" ht="16">
      <c r="A56" s="104"/>
      <c r="B56" s="104"/>
      <c r="C56" s="104"/>
      <c r="D56" s="104"/>
      <c r="E56" s="101">
        <v>55</v>
      </c>
      <c r="F56" s="104"/>
      <c r="G56" s="104"/>
      <c r="H56" s="104"/>
      <c r="I56" s="105"/>
      <c r="J56" s="91"/>
      <c r="K56" s="92"/>
      <c r="L56" s="93"/>
    </row>
    <row r="57" spans="1:12" ht="16">
      <c r="A57" s="104"/>
      <c r="B57" s="104"/>
      <c r="C57" s="104"/>
      <c r="D57" s="104"/>
      <c r="E57" s="101">
        <v>56</v>
      </c>
      <c r="F57" s="104"/>
      <c r="G57" s="104"/>
      <c r="H57" s="104"/>
      <c r="I57" s="105"/>
      <c r="J57" s="91"/>
      <c r="K57" s="92"/>
      <c r="L57" s="93"/>
    </row>
    <row r="58" spans="1:12" ht="16">
      <c r="A58" s="104"/>
      <c r="B58" s="104"/>
      <c r="C58" s="104"/>
      <c r="D58" s="104"/>
      <c r="E58" s="101">
        <v>57</v>
      </c>
      <c r="F58" s="104"/>
      <c r="G58" s="104"/>
      <c r="H58" s="104"/>
      <c r="I58" s="105"/>
      <c r="J58" s="91"/>
      <c r="K58" s="92"/>
      <c r="L58" s="93"/>
    </row>
    <row r="59" spans="1:12" ht="16">
      <c r="A59" s="104"/>
      <c r="B59" s="104"/>
      <c r="C59" s="104"/>
      <c r="D59" s="104"/>
      <c r="E59" s="101">
        <v>58</v>
      </c>
      <c r="F59" s="104"/>
      <c r="G59" s="104"/>
      <c r="H59" s="104"/>
      <c r="I59" s="105"/>
      <c r="J59" s="91"/>
      <c r="K59" s="92"/>
      <c r="L59" s="93"/>
    </row>
    <row r="60" spans="1:12" ht="16">
      <c r="A60" s="104"/>
      <c r="B60" s="104"/>
      <c r="C60" s="104"/>
      <c r="D60" s="104"/>
      <c r="E60" s="101">
        <v>59</v>
      </c>
      <c r="F60" s="104"/>
      <c r="G60" s="104"/>
      <c r="H60" s="104"/>
      <c r="I60" s="105"/>
      <c r="J60" s="91"/>
      <c r="K60" s="92"/>
      <c r="L60" s="93"/>
    </row>
    <row r="61" spans="1:12" ht="16">
      <c r="A61" s="104"/>
      <c r="B61" s="104"/>
      <c r="C61" s="104"/>
      <c r="D61" s="104"/>
      <c r="E61" s="101">
        <v>60</v>
      </c>
      <c r="F61" s="104"/>
      <c r="G61" s="104"/>
      <c r="H61" s="104"/>
      <c r="I61" s="105"/>
      <c r="J61" s="91"/>
      <c r="K61" s="92"/>
      <c r="L61" s="93"/>
    </row>
    <row r="62" spans="1:12" ht="16">
      <c r="A62" s="104"/>
      <c r="B62" s="104"/>
      <c r="C62" s="104"/>
      <c r="D62" s="104"/>
      <c r="E62" s="101">
        <v>61</v>
      </c>
      <c r="F62" s="104"/>
      <c r="G62" s="104"/>
      <c r="H62" s="104"/>
      <c r="I62" s="105"/>
      <c r="J62" s="91"/>
      <c r="K62" s="92"/>
      <c r="L62" s="93"/>
    </row>
    <row r="63" spans="1:12" ht="16">
      <c r="A63" s="104"/>
      <c r="B63" s="104"/>
      <c r="C63" s="104"/>
      <c r="D63" s="104"/>
      <c r="E63" s="101">
        <v>62</v>
      </c>
      <c r="F63" s="104"/>
      <c r="G63" s="104"/>
      <c r="H63" s="104"/>
      <c r="I63" s="105"/>
      <c r="J63" s="91"/>
      <c r="K63" s="92"/>
      <c r="L63" s="93"/>
    </row>
    <row r="64" spans="1:12" ht="16">
      <c r="A64" s="104"/>
      <c r="B64" s="104"/>
      <c r="C64" s="104"/>
      <c r="D64" s="104"/>
      <c r="E64" s="101">
        <v>63</v>
      </c>
      <c r="F64" s="104"/>
      <c r="G64" s="104"/>
      <c r="H64" s="104"/>
      <c r="I64" s="105"/>
      <c r="J64" s="91"/>
      <c r="K64" s="92"/>
      <c r="L64" s="93"/>
    </row>
    <row r="65" spans="1:12" ht="16">
      <c r="A65" s="104"/>
      <c r="B65" s="104"/>
      <c r="C65" s="104"/>
      <c r="D65" s="104"/>
      <c r="E65" s="101">
        <v>64</v>
      </c>
      <c r="F65" s="104"/>
      <c r="G65" s="104"/>
      <c r="H65" s="104"/>
      <c r="I65" s="105"/>
      <c r="J65" s="91"/>
      <c r="K65" s="92"/>
      <c r="L65" s="93"/>
    </row>
    <row r="66" spans="1:12" ht="16">
      <c r="A66" s="104"/>
      <c r="B66" s="104"/>
      <c r="C66" s="104"/>
      <c r="D66" s="104"/>
      <c r="E66" s="101">
        <v>65</v>
      </c>
      <c r="F66" s="104"/>
      <c r="G66" s="104"/>
      <c r="H66" s="104"/>
      <c r="I66" s="105"/>
      <c r="J66" s="91"/>
      <c r="K66" s="92"/>
      <c r="L66" s="93"/>
    </row>
    <row r="67" spans="1:12" ht="16">
      <c r="A67" s="104"/>
      <c r="B67" s="104"/>
      <c r="C67" s="104"/>
      <c r="D67" s="104"/>
      <c r="E67" s="101">
        <v>66</v>
      </c>
      <c r="F67" s="104"/>
      <c r="G67" s="104"/>
      <c r="H67" s="104"/>
      <c r="I67" s="105"/>
      <c r="J67" s="91"/>
      <c r="K67" s="92"/>
      <c r="L67" s="93"/>
    </row>
    <row r="68" spans="1:12" ht="16">
      <c r="A68" s="104"/>
      <c r="B68" s="104"/>
      <c r="C68" s="104"/>
      <c r="D68" s="104"/>
      <c r="E68" s="101">
        <v>67</v>
      </c>
      <c r="F68" s="104"/>
      <c r="G68" s="104"/>
      <c r="H68" s="104"/>
      <c r="I68" s="105"/>
      <c r="J68" s="91"/>
      <c r="K68" s="92"/>
      <c r="L68" s="93"/>
    </row>
    <row r="69" spans="1:12" ht="16">
      <c r="A69" s="104"/>
      <c r="B69" s="104"/>
      <c r="C69" s="104"/>
      <c r="D69" s="104"/>
      <c r="E69" s="101">
        <v>68</v>
      </c>
      <c r="F69" s="104"/>
      <c r="G69" s="104"/>
      <c r="H69" s="104"/>
      <c r="I69" s="105"/>
      <c r="J69" s="91"/>
      <c r="K69" s="92"/>
      <c r="L69" s="93"/>
    </row>
    <row r="70" spans="1:12" ht="16">
      <c r="A70" s="104"/>
      <c r="B70" s="104"/>
      <c r="C70" s="104"/>
      <c r="D70" s="104"/>
      <c r="E70" s="101">
        <v>69</v>
      </c>
      <c r="F70" s="104"/>
      <c r="G70" s="104"/>
      <c r="H70" s="104"/>
      <c r="I70" s="105"/>
      <c r="J70" s="91"/>
      <c r="K70" s="92"/>
      <c r="L70" s="93"/>
    </row>
    <row r="71" spans="1:12" ht="16">
      <c r="A71" s="104"/>
      <c r="B71" s="104"/>
      <c r="C71" s="104"/>
      <c r="D71" s="104"/>
      <c r="E71" s="101">
        <v>70</v>
      </c>
      <c r="F71" s="104"/>
      <c r="G71" s="104"/>
      <c r="H71" s="104"/>
      <c r="I71" s="105"/>
      <c r="J71" s="91"/>
      <c r="K71" s="92"/>
      <c r="L71" s="93"/>
    </row>
    <row r="72" spans="1:12" ht="16">
      <c r="A72" s="104"/>
      <c r="B72" s="104"/>
      <c r="C72" s="104"/>
      <c r="D72" s="104"/>
      <c r="E72" s="101">
        <v>71</v>
      </c>
      <c r="F72" s="104"/>
      <c r="G72" s="104"/>
      <c r="H72" s="104"/>
      <c r="I72" s="105"/>
      <c r="J72" s="91">
        <f t="shared" ref="J72:J135" si="0">IF(OR(H72=5,H72=10, H72=15, H72="BP",H72="SCR"),"NT",I72)</f>
        <v>0</v>
      </c>
      <c r="K72" s="92"/>
      <c r="L72" s="93"/>
    </row>
    <row r="73" spans="1:12" ht="16">
      <c r="A73" s="104"/>
      <c r="B73" s="104"/>
      <c r="C73" s="104"/>
      <c r="D73" s="104"/>
      <c r="E73" s="101">
        <v>72</v>
      </c>
      <c r="F73" s="104"/>
      <c r="G73" s="104"/>
      <c r="H73" s="104"/>
      <c r="I73" s="105"/>
      <c r="J73" s="91">
        <f t="shared" si="0"/>
        <v>0</v>
      </c>
      <c r="K73" s="92"/>
      <c r="L73" s="93"/>
    </row>
    <row r="74" spans="1:12" ht="16">
      <c r="A74" s="104"/>
      <c r="B74" s="104"/>
      <c r="C74" s="104"/>
      <c r="D74" s="104"/>
      <c r="E74" s="101">
        <v>73</v>
      </c>
      <c r="F74" s="104"/>
      <c r="G74" s="104"/>
      <c r="H74" s="104"/>
      <c r="I74" s="105"/>
      <c r="J74" s="91">
        <f t="shared" si="0"/>
        <v>0</v>
      </c>
      <c r="K74" s="92"/>
      <c r="L74" s="93"/>
    </row>
    <row r="75" spans="1:12" ht="16">
      <c r="A75" s="104"/>
      <c r="B75" s="104"/>
      <c r="C75" s="104"/>
      <c r="D75" s="104"/>
      <c r="E75" s="101">
        <v>74</v>
      </c>
      <c r="F75" s="104"/>
      <c r="G75" s="104"/>
      <c r="H75" s="104"/>
      <c r="I75" s="105"/>
      <c r="J75" s="91">
        <f t="shared" si="0"/>
        <v>0</v>
      </c>
      <c r="K75" s="92"/>
      <c r="L75" s="93"/>
    </row>
    <row r="76" spans="1:12" ht="16">
      <c r="A76" s="104"/>
      <c r="B76" s="104"/>
      <c r="C76" s="104"/>
      <c r="D76" s="104"/>
      <c r="E76" s="101">
        <v>75</v>
      </c>
      <c r="F76" s="104"/>
      <c r="G76" s="104"/>
      <c r="H76" s="104"/>
      <c r="I76" s="105"/>
      <c r="J76" s="91">
        <f t="shared" si="0"/>
        <v>0</v>
      </c>
      <c r="K76" s="92"/>
      <c r="L76" s="93"/>
    </row>
    <row r="77" spans="1:12" ht="16">
      <c r="A77" s="104"/>
      <c r="B77" s="104"/>
      <c r="C77" s="104"/>
      <c r="D77" s="104"/>
      <c r="E77" s="101">
        <v>76</v>
      </c>
      <c r="F77" s="104"/>
      <c r="G77" s="104"/>
      <c r="H77" s="104"/>
      <c r="I77" s="105"/>
      <c r="J77" s="91">
        <f t="shared" si="0"/>
        <v>0</v>
      </c>
      <c r="K77" s="92"/>
      <c r="L77" s="93"/>
    </row>
    <row r="78" spans="1:12" ht="16">
      <c r="A78" s="104"/>
      <c r="B78" s="104"/>
      <c r="C78" s="104"/>
      <c r="D78" s="104"/>
      <c r="E78" s="101">
        <v>77</v>
      </c>
      <c r="F78" s="104"/>
      <c r="G78" s="104"/>
      <c r="H78" s="104"/>
      <c r="I78" s="105"/>
      <c r="J78" s="91">
        <f t="shared" si="0"/>
        <v>0</v>
      </c>
      <c r="K78" s="92"/>
      <c r="L78" s="93"/>
    </row>
    <row r="79" spans="1:12" ht="16">
      <c r="A79" s="104"/>
      <c r="B79" s="104"/>
      <c r="C79" s="104"/>
      <c r="D79" s="104"/>
      <c r="E79" s="101">
        <v>78</v>
      </c>
      <c r="F79" s="104"/>
      <c r="G79" s="104"/>
      <c r="H79" s="104"/>
      <c r="I79" s="105"/>
      <c r="J79" s="91">
        <f t="shared" si="0"/>
        <v>0</v>
      </c>
      <c r="K79" s="92"/>
      <c r="L79" s="93"/>
    </row>
    <row r="80" spans="1:12" ht="16">
      <c r="A80" s="104"/>
      <c r="B80" s="104"/>
      <c r="C80" s="104"/>
      <c r="D80" s="104"/>
      <c r="E80" s="101">
        <v>79</v>
      </c>
      <c r="F80" s="104"/>
      <c r="G80" s="104"/>
      <c r="H80" s="104"/>
      <c r="I80" s="105"/>
      <c r="J80" s="91">
        <f t="shared" si="0"/>
        <v>0</v>
      </c>
      <c r="K80" s="92"/>
      <c r="L80" s="93"/>
    </row>
    <row r="81" spans="1:12" ht="16">
      <c r="A81" s="104"/>
      <c r="B81" s="104"/>
      <c r="C81" s="104"/>
      <c r="D81" s="104"/>
      <c r="E81" s="101">
        <v>80</v>
      </c>
      <c r="F81" s="104"/>
      <c r="G81" s="104"/>
      <c r="H81" s="104"/>
      <c r="I81" s="105"/>
      <c r="J81" s="91">
        <f t="shared" si="0"/>
        <v>0</v>
      </c>
      <c r="K81" s="92"/>
      <c r="L81" s="93"/>
    </row>
    <row r="82" spans="1:12" ht="16">
      <c r="A82" s="104"/>
      <c r="B82" s="104"/>
      <c r="C82" s="104"/>
      <c r="D82" s="104"/>
      <c r="E82" s="101">
        <v>81</v>
      </c>
      <c r="F82" s="104"/>
      <c r="G82" s="104"/>
      <c r="H82" s="104"/>
      <c r="I82" s="105"/>
      <c r="J82" s="91">
        <f t="shared" si="0"/>
        <v>0</v>
      </c>
      <c r="K82" s="92"/>
      <c r="L82" s="93"/>
    </row>
    <row r="83" spans="1:12" ht="16">
      <c r="A83" s="104"/>
      <c r="B83" s="104"/>
      <c r="C83" s="104"/>
      <c r="D83" s="104"/>
      <c r="E83" s="101">
        <v>82</v>
      </c>
      <c r="F83" s="104"/>
      <c r="G83" s="104"/>
      <c r="H83" s="104"/>
      <c r="I83" s="105"/>
      <c r="J83" s="91">
        <f t="shared" si="0"/>
        <v>0</v>
      </c>
      <c r="K83" s="92"/>
      <c r="L83" s="93"/>
    </row>
    <row r="84" spans="1:12" ht="16">
      <c r="A84" s="104"/>
      <c r="B84" s="104"/>
      <c r="C84" s="104"/>
      <c r="D84" s="104"/>
      <c r="E84" s="101">
        <v>83</v>
      </c>
      <c r="F84" s="104"/>
      <c r="G84" s="104"/>
      <c r="H84" s="104"/>
      <c r="I84" s="105"/>
      <c r="J84" s="91">
        <f t="shared" si="0"/>
        <v>0</v>
      </c>
      <c r="K84" s="92"/>
      <c r="L84" s="93"/>
    </row>
    <row r="85" spans="1:12" ht="16">
      <c r="A85" s="104"/>
      <c r="B85" s="104"/>
      <c r="C85" s="104"/>
      <c r="D85" s="104"/>
      <c r="E85" s="101">
        <v>84</v>
      </c>
      <c r="F85" s="104"/>
      <c r="G85" s="104"/>
      <c r="H85" s="104"/>
      <c r="I85" s="105"/>
      <c r="J85" s="91">
        <f t="shared" si="0"/>
        <v>0</v>
      </c>
      <c r="K85" s="92"/>
      <c r="L85" s="93"/>
    </row>
    <row r="86" spans="1:12" ht="16">
      <c r="A86" s="104"/>
      <c r="B86" s="104"/>
      <c r="C86" s="104"/>
      <c r="D86" s="104"/>
      <c r="E86" s="101">
        <v>85</v>
      </c>
      <c r="F86" s="104"/>
      <c r="G86" s="104"/>
      <c r="H86" s="104"/>
      <c r="I86" s="105"/>
      <c r="J86" s="91">
        <f t="shared" si="0"/>
        <v>0</v>
      </c>
      <c r="K86" s="92"/>
      <c r="L86" s="93"/>
    </row>
    <row r="87" spans="1:12" ht="16">
      <c r="A87" s="104"/>
      <c r="B87" s="104"/>
      <c r="C87" s="104"/>
      <c r="D87" s="104"/>
      <c r="E87" s="101">
        <v>86</v>
      </c>
      <c r="F87" s="104"/>
      <c r="G87" s="104"/>
      <c r="H87" s="104"/>
      <c r="I87" s="105"/>
      <c r="J87" s="91">
        <f t="shared" si="0"/>
        <v>0</v>
      </c>
      <c r="K87" s="92"/>
      <c r="L87" s="93"/>
    </row>
    <row r="88" spans="1:12" ht="16">
      <c r="A88" s="104"/>
      <c r="B88" s="104"/>
      <c r="C88" s="104"/>
      <c r="D88" s="104"/>
      <c r="E88" s="101">
        <v>87</v>
      </c>
      <c r="F88" s="104"/>
      <c r="G88" s="104"/>
      <c r="H88" s="104"/>
      <c r="I88" s="105"/>
      <c r="J88" s="91">
        <f t="shared" si="0"/>
        <v>0</v>
      </c>
      <c r="K88" s="92"/>
      <c r="L88" s="93"/>
    </row>
    <row r="89" spans="1:12" ht="16">
      <c r="A89" s="104"/>
      <c r="B89" s="104"/>
      <c r="C89" s="104"/>
      <c r="D89" s="104"/>
      <c r="E89" s="101">
        <v>88</v>
      </c>
      <c r="F89" s="104"/>
      <c r="G89" s="104"/>
      <c r="H89" s="104"/>
      <c r="I89" s="105"/>
      <c r="J89" s="91">
        <f t="shared" si="0"/>
        <v>0</v>
      </c>
      <c r="K89" s="92"/>
      <c r="L89" s="93"/>
    </row>
    <row r="90" spans="1:12" ht="16">
      <c r="A90" s="104"/>
      <c r="B90" s="104"/>
      <c r="C90" s="104"/>
      <c r="D90" s="104"/>
      <c r="E90" s="101">
        <v>89</v>
      </c>
      <c r="F90" s="104"/>
      <c r="G90" s="104"/>
      <c r="H90" s="104"/>
      <c r="I90" s="105"/>
      <c r="J90" s="91">
        <f t="shared" si="0"/>
        <v>0</v>
      </c>
      <c r="K90" s="92"/>
      <c r="L90" s="93"/>
    </row>
    <row r="91" spans="1:12" ht="16">
      <c r="A91" s="104"/>
      <c r="B91" s="104"/>
      <c r="C91" s="104"/>
      <c r="D91" s="104"/>
      <c r="E91" s="101">
        <v>90</v>
      </c>
      <c r="F91" s="104"/>
      <c r="G91" s="104"/>
      <c r="H91" s="104"/>
      <c r="I91" s="105"/>
      <c r="J91" s="91">
        <f t="shared" si="0"/>
        <v>0</v>
      </c>
      <c r="K91" s="92"/>
      <c r="L91" s="93"/>
    </row>
    <row r="92" spans="1:12" ht="16">
      <c r="A92" s="104"/>
      <c r="B92" s="104"/>
      <c r="C92" s="104"/>
      <c r="D92" s="104"/>
      <c r="E92" s="101">
        <v>91</v>
      </c>
      <c r="F92" s="104"/>
      <c r="G92" s="104"/>
      <c r="H92" s="104"/>
      <c r="I92" s="105"/>
      <c r="J92" s="91">
        <f t="shared" si="0"/>
        <v>0</v>
      </c>
      <c r="K92" s="92"/>
      <c r="L92" s="93"/>
    </row>
    <row r="93" spans="1:12" ht="16">
      <c r="A93" s="104"/>
      <c r="B93" s="104"/>
      <c r="C93" s="104"/>
      <c r="D93" s="104"/>
      <c r="E93" s="101">
        <v>92</v>
      </c>
      <c r="F93" s="104"/>
      <c r="G93" s="104"/>
      <c r="H93" s="104"/>
      <c r="I93" s="105"/>
      <c r="J93" s="91">
        <f t="shared" si="0"/>
        <v>0</v>
      </c>
      <c r="K93" s="92"/>
      <c r="L93" s="93"/>
    </row>
    <row r="94" spans="1:12" ht="16">
      <c r="A94" s="104"/>
      <c r="B94" s="104"/>
      <c r="C94" s="104"/>
      <c r="D94" s="104"/>
      <c r="E94" s="101">
        <v>93</v>
      </c>
      <c r="F94" s="104"/>
      <c r="G94" s="104"/>
      <c r="H94" s="104"/>
      <c r="I94" s="105"/>
      <c r="J94" s="91">
        <f t="shared" si="0"/>
        <v>0</v>
      </c>
      <c r="K94" s="92"/>
      <c r="L94" s="93"/>
    </row>
    <row r="95" spans="1:12" ht="16">
      <c r="A95" s="104"/>
      <c r="B95" s="104"/>
      <c r="C95" s="104"/>
      <c r="D95" s="104"/>
      <c r="E95" s="101">
        <v>94</v>
      </c>
      <c r="F95" s="104"/>
      <c r="G95" s="104"/>
      <c r="H95" s="104"/>
      <c r="I95" s="105"/>
      <c r="J95" s="91">
        <f t="shared" si="0"/>
        <v>0</v>
      </c>
      <c r="K95" s="92"/>
      <c r="L95" s="93"/>
    </row>
    <row r="96" spans="1:12" ht="16">
      <c r="A96" s="104"/>
      <c r="B96" s="104"/>
      <c r="C96" s="104"/>
      <c r="D96" s="104"/>
      <c r="E96" s="101">
        <v>95</v>
      </c>
      <c r="F96" s="104"/>
      <c r="G96" s="104"/>
      <c r="H96" s="104"/>
      <c r="I96" s="105"/>
      <c r="J96" s="91">
        <f t="shared" si="0"/>
        <v>0</v>
      </c>
      <c r="K96" s="92"/>
      <c r="L96" s="93"/>
    </row>
    <row r="97" spans="1:12" ht="16">
      <c r="A97" s="104"/>
      <c r="B97" s="104"/>
      <c r="C97" s="104"/>
      <c r="D97" s="104"/>
      <c r="E97" s="101">
        <v>96</v>
      </c>
      <c r="F97" s="104"/>
      <c r="G97" s="104"/>
      <c r="H97" s="104"/>
      <c r="I97" s="105"/>
      <c r="J97" s="91">
        <f t="shared" si="0"/>
        <v>0</v>
      </c>
      <c r="K97" s="92"/>
      <c r="L97" s="93"/>
    </row>
    <row r="98" spans="1:12" ht="16">
      <c r="A98" s="104"/>
      <c r="B98" s="104"/>
      <c r="C98" s="104"/>
      <c r="D98" s="104"/>
      <c r="E98" s="101">
        <v>97</v>
      </c>
      <c r="F98" s="104"/>
      <c r="G98" s="104"/>
      <c r="H98" s="104"/>
      <c r="I98" s="105"/>
      <c r="J98" s="91">
        <f t="shared" si="0"/>
        <v>0</v>
      </c>
      <c r="K98" s="92"/>
      <c r="L98" s="93"/>
    </row>
    <row r="99" spans="1:12" ht="16">
      <c r="A99" s="104"/>
      <c r="B99" s="104"/>
      <c r="C99" s="104"/>
      <c r="D99" s="104"/>
      <c r="E99" s="101">
        <v>98</v>
      </c>
      <c r="F99" s="104"/>
      <c r="G99" s="104"/>
      <c r="H99" s="104"/>
      <c r="I99" s="105"/>
      <c r="J99" s="91">
        <f t="shared" si="0"/>
        <v>0</v>
      </c>
      <c r="K99" s="92"/>
      <c r="L99" s="93"/>
    </row>
    <row r="100" spans="1:12" ht="16">
      <c r="A100" s="104"/>
      <c r="B100" s="104"/>
      <c r="C100" s="104"/>
      <c r="D100" s="104"/>
      <c r="E100" s="101">
        <v>99</v>
      </c>
      <c r="F100" s="104"/>
      <c r="G100" s="104"/>
      <c r="H100" s="104"/>
      <c r="I100" s="105"/>
      <c r="J100" s="91">
        <f t="shared" si="0"/>
        <v>0</v>
      </c>
      <c r="K100" s="92"/>
      <c r="L100" s="93"/>
    </row>
    <row r="101" spans="1:12" ht="16">
      <c r="A101" s="104"/>
      <c r="B101" s="104"/>
      <c r="C101" s="104"/>
      <c r="D101" s="104"/>
      <c r="E101" s="101">
        <v>100</v>
      </c>
      <c r="F101" s="104"/>
      <c r="G101" s="104"/>
      <c r="H101" s="104"/>
      <c r="I101" s="105"/>
      <c r="J101" s="91">
        <f t="shared" si="0"/>
        <v>0</v>
      </c>
      <c r="K101" s="92"/>
      <c r="L101" s="93"/>
    </row>
    <row r="102" spans="1:12" ht="16">
      <c r="A102" s="104"/>
      <c r="B102" s="104"/>
      <c r="C102" s="104"/>
      <c r="D102" s="104"/>
      <c r="E102" s="101">
        <v>101</v>
      </c>
      <c r="F102" s="104"/>
      <c r="G102" s="104"/>
      <c r="H102" s="104"/>
      <c r="I102" s="105"/>
      <c r="J102" s="91">
        <f t="shared" si="0"/>
        <v>0</v>
      </c>
      <c r="K102" s="92"/>
      <c r="L102" s="93"/>
    </row>
    <row r="103" spans="1:12" ht="16">
      <c r="A103" s="104"/>
      <c r="B103" s="104"/>
      <c r="C103" s="104"/>
      <c r="D103" s="104"/>
      <c r="E103" s="101">
        <v>102</v>
      </c>
      <c r="F103" s="104"/>
      <c r="G103" s="104"/>
      <c r="H103" s="104"/>
      <c r="I103" s="105"/>
      <c r="J103" s="91">
        <f t="shared" si="0"/>
        <v>0</v>
      </c>
      <c r="K103" s="92"/>
      <c r="L103" s="93"/>
    </row>
    <row r="104" spans="1:12" ht="16">
      <c r="A104" s="104"/>
      <c r="B104" s="104"/>
      <c r="C104" s="104"/>
      <c r="D104" s="104"/>
      <c r="E104" s="101">
        <v>103</v>
      </c>
      <c r="F104" s="104"/>
      <c r="G104" s="104"/>
      <c r="H104" s="104"/>
      <c r="I104" s="105"/>
      <c r="J104" s="91">
        <f t="shared" si="0"/>
        <v>0</v>
      </c>
      <c r="K104" s="92"/>
      <c r="L104" s="93"/>
    </row>
    <row r="105" spans="1:12" ht="16">
      <c r="A105" s="104"/>
      <c r="B105" s="104"/>
      <c r="C105" s="104"/>
      <c r="D105" s="104"/>
      <c r="E105" s="101">
        <v>104</v>
      </c>
      <c r="F105" s="104"/>
      <c r="G105" s="104"/>
      <c r="H105" s="104"/>
      <c r="I105" s="105"/>
      <c r="J105" s="91">
        <f t="shared" si="0"/>
        <v>0</v>
      </c>
      <c r="K105" s="92"/>
      <c r="L105" s="93"/>
    </row>
    <row r="106" spans="1:12" ht="16">
      <c r="A106" s="104"/>
      <c r="B106" s="104"/>
      <c r="C106" s="104"/>
      <c r="D106" s="104"/>
      <c r="E106" s="101">
        <v>105</v>
      </c>
      <c r="F106" s="104"/>
      <c r="G106" s="104"/>
      <c r="H106" s="104"/>
      <c r="I106" s="105"/>
      <c r="J106" s="91">
        <f t="shared" si="0"/>
        <v>0</v>
      </c>
      <c r="K106" s="92"/>
      <c r="L106" s="93"/>
    </row>
    <row r="107" spans="1:12" ht="16">
      <c r="A107" s="104"/>
      <c r="B107" s="104"/>
      <c r="C107" s="104"/>
      <c r="D107" s="104"/>
      <c r="E107" s="101">
        <v>106</v>
      </c>
      <c r="F107" s="104"/>
      <c r="G107" s="104"/>
      <c r="H107" s="104"/>
      <c r="I107" s="105"/>
      <c r="J107" s="91">
        <f t="shared" si="0"/>
        <v>0</v>
      </c>
      <c r="K107" s="92"/>
      <c r="L107" s="93"/>
    </row>
    <row r="108" spans="1:12" ht="16">
      <c r="A108" s="104"/>
      <c r="B108" s="104"/>
      <c r="C108" s="104"/>
      <c r="D108" s="104"/>
      <c r="E108" s="101">
        <v>107</v>
      </c>
      <c r="F108" s="104"/>
      <c r="G108" s="104"/>
      <c r="H108" s="104"/>
      <c r="I108" s="105"/>
      <c r="J108" s="91">
        <f t="shared" si="0"/>
        <v>0</v>
      </c>
      <c r="K108" s="92"/>
      <c r="L108" s="93"/>
    </row>
    <row r="109" spans="1:12" ht="16">
      <c r="A109" s="104"/>
      <c r="B109" s="104"/>
      <c r="C109" s="104"/>
      <c r="D109" s="104"/>
      <c r="E109" s="101">
        <v>108</v>
      </c>
      <c r="F109" s="104"/>
      <c r="G109" s="104"/>
      <c r="H109" s="104"/>
      <c r="I109" s="105"/>
      <c r="J109" s="91">
        <f t="shared" si="0"/>
        <v>0</v>
      </c>
      <c r="K109" s="92"/>
      <c r="L109" s="93"/>
    </row>
    <row r="110" spans="1:12" ht="16">
      <c r="A110" s="104"/>
      <c r="B110" s="104"/>
      <c r="C110" s="104"/>
      <c r="D110" s="104"/>
      <c r="E110" s="101">
        <v>109</v>
      </c>
      <c r="F110" s="104"/>
      <c r="G110" s="104"/>
      <c r="H110" s="104"/>
      <c r="I110" s="105"/>
      <c r="J110" s="91">
        <f t="shared" si="0"/>
        <v>0</v>
      </c>
      <c r="K110" s="92"/>
      <c r="L110" s="93"/>
    </row>
    <row r="111" spans="1:12" ht="16">
      <c r="A111" s="104"/>
      <c r="B111" s="104"/>
      <c r="C111" s="104"/>
      <c r="D111" s="104"/>
      <c r="E111" s="101">
        <v>110</v>
      </c>
      <c r="F111" s="104"/>
      <c r="G111" s="104"/>
      <c r="H111" s="104"/>
      <c r="I111" s="105"/>
      <c r="J111" s="91">
        <f t="shared" si="0"/>
        <v>0</v>
      </c>
      <c r="K111" s="92"/>
      <c r="L111" s="93"/>
    </row>
    <row r="112" spans="1:12" ht="16">
      <c r="A112" s="104"/>
      <c r="B112" s="104"/>
      <c r="C112" s="104"/>
      <c r="D112" s="104"/>
      <c r="E112" s="101">
        <v>111</v>
      </c>
      <c r="F112" s="104"/>
      <c r="G112" s="104"/>
      <c r="H112" s="104"/>
      <c r="I112" s="105"/>
      <c r="J112" s="91">
        <f t="shared" si="0"/>
        <v>0</v>
      </c>
      <c r="K112" s="92"/>
      <c r="L112" s="93"/>
    </row>
    <row r="113" spans="1:12" ht="16">
      <c r="A113" s="104"/>
      <c r="B113" s="104"/>
      <c r="C113" s="104"/>
      <c r="D113" s="104"/>
      <c r="E113" s="101">
        <v>112</v>
      </c>
      <c r="F113" s="104"/>
      <c r="G113" s="104"/>
      <c r="H113" s="104"/>
      <c r="I113" s="105"/>
      <c r="J113" s="91">
        <f t="shared" si="0"/>
        <v>0</v>
      </c>
      <c r="K113" s="92"/>
      <c r="L113" s="93"/>
    </row>
    <row r="114" spans="1:12" ht="16">
      <c r="A114" s="104"/>
      <c r="B114" s="104"/>
      <c r="C114" s="104"/>
      <c r="D114" s="104"/>
      <c r="E114" s="101">
        <v>113</v>
      </c>
      <c r="F114" s="104"/>
      <c r="G114" s="104"/>
      <c r="H114" s="104"/>
      <c r="I114" s="105"/>
      <c r="J114" s="91">
        <f t="shared" si="0"/>
        <v>0</v>
      </c>
      <c r="K114" s="92"/>
      <c r="L114" s="93"/>
    </row>
    <row r="115" spans="1:12" ht="16">
      <c r="A115" s="104"/>
      <c r="B115" s="104"/>
      <c r="C115" s="104"/>
      <c r="D115" s="104"/>
      <c r="E115" s="101">
        <v>114</v>
      </c>
      <c r="F115" s="104"/>
      <c r="G115" s="104"/>
      <c r="H115" s="104"/>
      <c r="I115" s="105"/>
      <c r="J115" s="91">
        <f t="shared" si="0"/>
        <v>0</v>
      </c>
      <c r="K115" s="92"/>
      <c r="L115" s="93"/>
    </row>
    <row r="116" spans="1:12" ht="16">
      <c r="A116" s="104"/>
      <c r="B116" s="104"/>
      <c r="C116" s="104"/>
      <c r="D116" s="104"/>
      <c r="E116" s="101">
        <v>115</v>
      </c>
      <c r="F116" s="104"/>
      <c r="G116" s="104"/>
      <c r="H116" s="104"/>
      <c r="I116" s="105"/>
      <c r="J116" s="91">
        <f t="shared" si="0"/>
        <v>0</v>
      </c>
      <c r="K116" s="92"/>
      <c r="L116" s="93"/>
    </row>
    <row r="117" spans="1:12" ht="16">
      <c r="A117" s="104"/>
      <c r="B117" s="104"/>
      <c r="C117" s="104"/>
      <c r="D117" s="104"/>
      <c r="E117" s="101">
        <v>116</v>
      </c>
      <c r="F117" s="104"/>
      <c r="G117" s="104"/>
      <c r="H117" s="104"/>
      <c r="I117" s="105"/>
      <c r="J117" s="91">
        <f t="shared" si="0"/>
        <v>0</v>
      </c>
      <c r="K117" s="92"/>
      <c r="L117" s="93"/>
    </row>
    <row r="118" spans="1:12" ht="16">
      <c r="A118" s="104"/>
      <c r="B118" s="104"/>
      <c r="C118" s="104"/>
      <c r="D118" s="104"/>
      <c r="E118" s="101">
        <v>117</v>
      </c>
      <c r="F118" s="104"/>
      <c r="G118" s="104"/>
      <c r="H118" s="104"/>
      <c r="I118" s="105"/>
      <c r="J118" s="91">
        <f t="shared" si="0"/>
        <v>0</v>
      </c>
      <c r="K118" s="92"/>
      <c r="L118" s="93"/>
    </row>
    <row r="119" spans="1:12" ht="16">
      <c r="A119" s="104"/>
      <c r="B119" s="104"/>
      <c r="C119" s="104"/>
      <c r="D119" s="104"/>
      <c r="E119" s="101">
        <v>118</v>
      </c>
      <c r="F119" s="104"/>
      <c r="G119" s="104"/>
      <c r="H119" s="104"/>
      <c r="I119" s="105"/>
      <c r="J119" s="91">
        <f t="shared" si="0"/>
        <v>0</v>
      </c>
      <c r="K119" s="92"/>
      <c r="L119" s="93"/>
    </row>
    <row r="120" spans="1:12" ht="16">
      <c r="A120" s="104"/>
      <c r="B120" s="104"/>
      <c r="C120" s="104"/>
      <c r="D120" s="104"/>
      <c r="E120" s="101">
        <v>119</v>
      </c>
      <c r="F120" s="104"/>
      <c r="G120" s="104"/>
      <c r="H120" s="104"/>
      <c r="I120" s="105"/>
      <c r="J120" s="91">
        <f t="shared" si="0"/>
        <v>0</v>
      </c>
      <c r="K120" s="92"/>
      <c r="L120" s="93"/>
    </row>
    <row r="121" spans="1:12" ht="16">
      <c r="A121" s="104"/>
      <c r="B121" s="104"/>
      <c r="C121" s="104"/>
      <c r="D121" s="104"/>
      <c r="E121" s="101">
        <v>120</v>
      </c>
      <c r="F121" s="104"/>
      <c r="G121" s="104"/>
      <c r="H121" s="104"/>
      <c r="I121" s="105"/>
      <c r="J121" s="91">
        <f t="shared" si="0"/>
        <v>0</v>
      </c>
      <c r="K121" s="92"/>
      <c r="L121" s="93"/>
    </row>
    <row r="122" spans="1:12" ht="16">
      <c r="A122" s="104"/>
      <c r="B122" s="104"/>
      <c r="C122" s="104"/>
      <c r="D122" s="104"/>
      <c r="E122" s="101">
        <v>121</v>
      </c>
      <c r="F122" s="104"/>
      <c r="G122" s="104"/>
      <c r="H122" s="104"/>
      <c r="I122" s="105"/>
      <c r="J122" s="91">
        <f t="shared" si="0"/>
        <v>0</v>
      </c>
      <c r="K122" s="92"/>
      <c r="L122" s="93"/>
    </row>
    <row r="123" spans="1:12" ht="16">
      <c r="A123" s="104"/>
      <c r="B123" s="104"/>
      <c r="C123" s="104"/>
      <c r="D123" s="104"/>
      <c r="E123" s="101">
        <v>122</v>
      </c>
      <c r="F123" s="104"/>
      <c r="G123" s="104"/>
      <c r="H123" s="104"/>
      <c r="I123" s="105"/>
      <c r="J123" s="91">
        <f t="shared" si="0"/>
        <v>0</v>
      </c>
      <c r="K123" s="92"/>
      <c r="L123" s="93"/>
    </row>
    <row r="124" spans="1:12" ht="16">
      <c r="A124" s="104"/>
      <c r="B124" s="104"/>
      <c r="C124" s="104"/>
      <c r="D124" s="104"/>
      <c r="E124" s="101">
        <v>123</v>
      </c>
      <c r="F124" s="104"/>
      <c r="G124" s="104"/>
      <c r="H124" s="104"/>
      <c r="I124" s="105"/>
      <c r="J124" s="91">
        <f t="shared" si="0"/>
        <v>0</v>
      </c>
      <c r="K124" s="92"/>
      <c r="L124" s="93"/>
    </row>
    <row r="125" spans="1:12" ht="16">
      <c r="A125" s="104"/>
      <c r="B125" s="104"/>
      <c r="C125" s="104"/>
      <c r="D125" s="104"/>
      <c r="E125" s="101">
        <v>124</v>
      </c>
      <c r="F125" s="104"/>
      <c r="G125" s="104"/>
      <c r="H125" s="104"/>
      <c r="I125" s="105"/>
      <c r="J125" s="91">
        <f t="shared" si="0"/>
        <v>0</v>
      </c>
      <c r="K125" s="92"/>
      <c r="L125" s="93"/>
    </row>
    <row r="126" spans="1:12" ht="16">
      <c r="A126" s="104"/>
      <c r="B126" s="104"/>
      <c r="C126" s="104"/>
      <c r="D126" s="104"/>
      <c r="E126" s="101">
        <v>125</v>
      </c>
      <c r="F126" s="104"/>
      <c r="G126" s="104"/>
      <c r="H126" s="104"/>
      <c r="I126" s="105"/>
      <c r="J126" s="91">
        <f t="shared" si="0"/>
        <v>0</v>
      </c>
      <c r="K126" s="92"/>
      <c r="L126" s="93"/>
    </row>
    <row r="127" spans="1:12" ht="16">
      <c r="A127" s="104"/>
      <c r="B127" s="104"/>
      <c r="C127" s="104"/>
      <c r="D127" s="104"/>
      <c r="E127" s="101">
        <v>126</v>
      </c>
      <c r="F127" s="104"/>
      <c r="G127" s="104"/>
      <c r="H127" s="104"/>
      <c r="I127" s="105"/>
      <c r="J127" s="91">
        <f t="shared" si="0"/>
        <v>0</v>
      </c>
      <c r="K127" s="92"/>
      <c r="L127" s="93"/>
    </row>
    <row r="128" spans="1:12" ht="16">
      <c r="A128" s="104"/>
      <c r="B128" s="104"/>
      <c r="C128" s="104"/>
      <c r="D128" s="104"/>
      <c r="E128" s="101">
        <v>127</v>
      </c>
      <c r="F128" s="104"/>
      <c r="G128" s="104"/>
      <c r="H128" s="104"/>
      <c r="I128" s="105"/>
      <c r="J128" s="91">
        <f t="shared" si="0"/>
        <v>0</v>
      </c>
      <c r="K128" s="92"/>
      <c r="L128" s="93"/>
    </row>
    <row r="129" spans="1:12" ht="16">
      <c r="A129" s="104"/>
      <c r="B129" s="104"/>
      <c r="C129" s="104"/>
      <c r="D129" s="104"/>
      <c r="E129" s="101">
        <v>128</v>
      </c>
      <c r="F129" s="104"/>
      <c r="G129" s="104"/>
      <c r="H129" s="104"/>
      <c r="I129" s="105"/>
      <c r="J129" s="91">
        <f t="shared" si="0"/>
        <v>0</v>
      </c>
      <c r="K129" s="92"/>
      <c r="L129" s="93"/>
    </row>
    <row r="130" spans="1:12" ht="16">
      <c r="A130" s="104"/>
      <c r="B130" s="104"/>
      <c r="C130" s="104"/>
      <c r="D130" s="104"/>
      <c r="E130" s="101">
        <v>129</v>
      </c>
      <c r="F130" s="104"/>
      <c r="G130" s="104"/>
      <c r="H130" s="104"/>
      <c r="I130" s="105"/>
      <c r="J130" s="91">
        <f t="shared" si="0"/>
        <v>0</v>
      </c>
      <c r="K130" s="92"/>
      <c r="L130" s="93"/>
    </row>
    <row r="131" spans="1:12" ht="16">
      <c r="A131" s="104"/>
      <c r="B131" s="104"/>
      <c r="C131" s="104"/>
      <c r="D131" s="104"/>
      <c r="E131" s="101">
        <v>130</v>
      </c>
      <c r="F131" s="104"/>
      <c r="G131" s="104"/>
      <c r="H131" s="104"/>
      <c r="I131" s="105"/>
      <c r="J131" s="91">
        <f t="shared" si="0"/>
        <v>0</v>
      </c>
      <c r="K131" s="92"/>
      <c r="L131" s="93"/>
    </row>
    <row r="132" spans="1:12" ht="16">
      <c r="A132" s="104"/>
      <c r="B132" s="104"/>
      <c r="C132" s="104"/>
      <c r="D132" s="104"/>
      <c r="E132" s="101">
        <v>131</v>
      </c>
      <c r="F132" s="104"/>
      <c r="G132" s="104"/>
      <c r="H132" s="104"/>
      <c r="I132" s="105"/>
      <c r="J132" s="91">
        <f t="shared" si="0"/>
        <v>0</v>
      </c>
      <c r="K132" s="92"/>
      <c r="L132" s="93"/>
    </row>
    <row r="133" spans="1:12" ht="16">
      <c r="A133" s="104"/>
      <c r="B133" s="104"/>
      <c r="C133" s="104"/>
      <c r="D133" s="104"/>
      <c r="E133" s="101">
        <v>132</v>
      </c>
      <c r="F133" s="104"/>
      <c r="G133" s="104"/>
      <c r="H133" s="104"/>
      <c r="I133" s="105"/>
      <c r="J133" s="91">
        <f t="shared" si="0"/>
        <v>0</v>
      </c>
      <c r="K133" s="92"/>
      <c r="L133" s="93"/>
    </row>
    <row r="134" spans="1:12" ht="16">
      <c r="A134" s="104"/>
      <c r="B134" s="104"/>
      <c r="C134" s="104"/>
      <c r="D134" s="104"/>
      <c r="E134" s="101">
        <v>133</v>
      </c>
      <c r="F134" s="104"/>
      <c r="G134" s="104"/>
      <c r="H134" s="104"/>
      <c r="I134" s="105"/>
      <c r="J134" s="91">
        <f t="shared" si="0"/>
        <v>0</v>
      </c>
      <c r="K134" s="92"/>
      <c r="L134" s="93"/>
    </row>
    <row r="135" spans="1:12" ht="16">
      <c r="A135" s="104"/>
      <c r="B135" s="104"/>
      <c r="C135" s="104"/>
      <c r="D135" s="104"/>
      <c r="E135" s="101">
        <v>134</v>
      </c>
      <c r="F135" s="104"/>
      <c r="G135" s="104"/>
      <c r="H135" s="104"/>
      <c r="I135" s="105"/>
      <c r="J135" s="91">
        <f t="shared" si="0"/>
        <v>0</v>
      </c>
      <c r="K135" s="92"/>
      <c r="L135" s="93"/>
    </row>
    <row r="136" spans="1:12" ht="16">
      <c r="A136" s="104"/>
      <c r="B136" s="104"/>
      <c r="C136" s="104"/>
      <c r="D136" s="104"/>
      <c r="E136" s="101">
        <v>135</v>
      </c>
      <c r="F136" s="104"/>
      <c r="G136" s="104"/>
      <c r="H136" s="104"/>
      <c r="I136" s="105"/>
      <c r="J136" s="91">
        <f t="shared" ref="J136:J199" si="1">IF(OR(H136=5,H136=10, H136=15, H136="BP",H136="SCR"),"NT",I136)</f>
        <v>0</v>
      </c>
      <c r="K136" s="92"/>
      <c r="L136" s="93"/>
    </row>
    <row r="137" spans="1:12" ht="16">
      <c r="A137" s="104"/>
      <c r="B137" s="104"/>
      <c r="C137" s="104"/>
      <c r="D137" s="104"/>
      <c r="E137" s="101">
        <v>136</v>
      </c>
      <c r="F137" s="104"/>
      <c r="G137" s="104"/>
      <c r="H137" s="104"/>
      <c r="I137" s="105"/>
      <c r="J137" s="91">
        <f t="shared" si="1"/>
        <v>0</v>
      </c>
      <c r="K137" s="92"/>
      <c r="L137" s="93"/>
    </row>
    <row r="138" spans="1:12" ht="16">
      <c r="A138" s="104"/>
      <c r="B138" s="104"/>
      <c r="C138" s="104"/>
      <c r="D138" s="104"/>
      <c r="E138" s="101">
        <v>137</v>
      </c>
      <c r="F138" s="104"/>
      <c r="G138" s="104"/>
      <c r="H138" s="104"/>
      <c r="I138" s="105"/>
      <c r="J138" s="91">
        <f t="shared" si="1"/>
        <v>0</v>
      </c>
      <c r="K138" s="92"/>
      <c r="L138" s="93"/>
    </row>
    <row r="139" spans="1:12" ht="16">
      <c r="A139" s="104"/>
      <c r="B139" s="104"/>
      <c r="C139" s="104"/>
      <c r="D139" s="104"/>
      <c r="E139" s="101">
        <v>138</v>
      </c>
      <c r="F139" s="104"/>
      <c r="G139" s="104"/>
      <c r="H139" s="104"/>
      <c r="I139" s="105"/>
      <c r="J139" s="91">
        <f t="shared" si="1"/>
        <v>0</v>
      </c>
      <c r="K139" s="92"/>
      <c r="L139" s="93"/>
    </row>
    <row r="140" spans="1:12" ht="16">
      <c r="A140" s="104"/>
      <c r="B140" s="104"/>
      <c r="C140" s="104"/>
      <c r="D140" s="104"/>
      <c r="E140" s="101">
        <v>139</v>
      </c>
      <c r="F140" s="104"/>
      <c r="G140" s="104"/>
      <c r="H140" s="104"/>
      <c r="I140" s="105"/>
      <c r="J140" s="91">
        <f t="shared" si="1"/>
        <v>0</v>
      </c>
      <c r="K140" s="92"/>
      <c r="L140" s="93"/>
    </row>
    <row r="141" spans="1:12" ht="16">
      <c r="A141" s="104"/>
      <c r="B141" s="104"/>
      <c r="C141" s="104"/>
      <c r="D141" s="104"/>
      <c r="E141" s="101">
        <v>140</v>
      </c>
      <c r="F141" s="104"/>
      <c r="G141" s="104"/>
      <c r="H141" s="104"/>
      <c r="I141" s="105"/>
      <c r="J141" s="91">
        <f t="shared" si="1"/>
        <v>0</v>
      </c>
      <c r="K141" s="92"/>
      <c r="L141" s="93"/>
    </row>
    <row r="142" spans="1:12" ht="16">
      <c r="A142" s="104"/>
      <c r="B142" s="104"/>
      <c r="C142" s="104"/>
      <c r="D142" s="104"/>
      <c r="E142" s="101">
        <v>141</v>
      </c>
      <c r="F142" s="104"/>
      <c r="G142" s="104"/>
      <c r="H142" s="104"/>
      <c r="I142" s="105"/>
      <c r="J142" s="91">
        <f t="shared" si="1"/>
        <v>0</v>
      </c>
      <c r="K142" s="92"/>
      <c r="L142" s="93"/>
    </row>
    <row r="143" spans="1:12" ht="16">
      <c r="A143" s="104"/>
      <c r="B143" s="104"/>
      <c r="C143" s="104"/>
      <c r="D143" s="104"/>
      <c r="E143" s="101">
        <v>142</v>
      </c>
      <c r="F143" s="104"/>
      <c r="G143" s="104"/>
      <c r="H143" s="104"/>
      <c r="I143" s="105"/>
      <c r="J143" s="91">
        <f t="shared" si="1"/>
        <v>0</v>
      </c>
      <c r="K143" s="92"/>
      <c r="L143" s="93"/>
    </row>
    <row r="144" spans="1:12" ht="16">
      <c r="A144" s="104"/>
      <c r="B144" s="104"/>
      <c r="C144" s="104"/>
      <c r="D144" s="104"/>
      <c r="E144" s="101">
        <v>143</v>
      </c>
      <c r="F144" s="104"/>
      <c r="G144" s="104"/>
      <c r="H144" s="104"/>
      <c r="I144" s="105"/>
      <c r="J144" s="91">
        <f t="shared" si="1"/>
        <v>0</v>
      </c>
      <c r="K144" s="92"/>
      <c r="L144" s="93"/>
    </row>
    <row r="145" spans="1:12" ht="16">
      <c r="A145" s="104"/>
      <c r="B145" s="104"/>
      <c r="C145" s="104"/>
      <c r="D145" s="104"/>
      <c r="E145" s="101">
        <v>144</v>
      </c>
      <c r="F145" s="104"/>
      <c r="G145" s="104"/>
      <c r="H145" s="104"/>
      <c r="I145" s="105"/>
      <c r="J145" s="91">
        <f t="shared" si="1"/>
        <v>0</v>
      </c>
      <c r="K145" s="92"/>
      <c r="L145" s="93"/>
    </row>
    <row r="146" spans="1:12" ht="16">
      <c r="A146" s="104"/>
      <c r="B146" s="104"/>
      <c r="C146" s="104"/>
      <c r="D146" s="104"/>
      <c r="E146" s="101">
        <v>145</v>
      </c>
      <c r="F146" s="104"/>
      <c r="G146" s="104"/>
      <c r="H146" s="104"/>
      <c r="I146" s="105"/>
      <c r="J146" s="91">
        <f t="shared" si="1"/>
        <v>0</v>
      </c>
      <c r="K146" s="92"/>
      <c r="L146" s="93"/>
    </row>
    <row r="147" spans="1:12" ht="16">
      <c r="A147" s="104"/>
      <c r="B147" s="104"/>
      <c r="C147" s="104"/>
      <c r="D147" s="104"/>
      <c r="E147" s="101">
        <v>146</v>
      </c>
      <c r="F147" s="104"/>
      <c r="G147" s="104"/>
      <c r="H147" s="104"/>
      <c r="I147" s="105"/>
      <c r="J147" s="91">
        <f t="shared" si="1"/>
        <v>0</v>
      </c>
      <c r="K147" s="92"/>
      <c r="L147" s="93"/>
    </row>
    <row r="148" spans="1:12" ht="16">
      <c r="A148" s="104"/>
      <c r="B148" s="104"/>
      <c r="C148" s="104"/>
      <c r="D148" s="104"/>
      <c r="E148" s="101">
        <v>147</v>
      </c>
      <c r="F148" s="104"/>
      <c r="G148" s="104"/>
      <c r="H148" s="104"/>
      <c r="I148" s="105"/>
      <c r="J148" s="91">
        <f t="shared" si="1"/>
        <v>0</v>
      </c>
      <c r="K148" s="92"/>
      <c r="L148" s="93"/>
    </row>
    <row r="149" spans="1:12" ht="16">
      <c r="A149" s="104"/>
      <c r="B149" s="104"/>
      <c r="C149" s="104"/>
      <c r="D149" s="104"/>
      <c r="E149" s="101">
        <v>148</v>
      </c>
      <c r="F149" s="104"/>
      <c r="G149" s="104"/>
      <c r="H149" s="104"/>
      <c r="I149" s="105"/>
      <c r="J149" s="91">
        <f t="shared" si="1"/>
        <v>0</v>
      </c>
      <c r="K149" s="92"/>
      <c r="L149" s="93"/>
    </row>
    <row r="150" spans="1:12" ht="16">
      <c r="A150" s="104"/>
      <c r="B150" s="104"/>
      <c r="C150" s="104"/>
      <c r="D150" s="104"/>
      <c r="E150" s="101">
        <v>149</v>
      </c>
      <c r="F150" s="104"/>
      <c r="G150" s="104"/>
      <c r="H150" s="104"/>
      <c r="I150" s="105"/>
      <c r="J150" s="91">
        <f t="shared" si="1"/>
        <v>0</v>
      </c>
      <c r="K150" s="92"/>
      <c r="L150" s="93"/>
    </row>
    <row r="151" spans="1:12" ht="16">
      <c r="A151" s="104"/>
      <c r="B151" s="104"/>
      <c r="C151" s="104"/>
      <c r="D151" s="104"/>
      <c r="E151" s="101">
        <v>150</v>
      </c>
      <c r="F151" s="104"/>
      <c r="G151" s="104"/>
      <c r="H151" s="104"/>
      <c r="I151" s="105"/>
      <c r="J151" s="91">
        <f t="shared" si="1"/>
        <v>0</v>
      </c>
      <c r="K151" s="92"/>
      <c r="L151" s="93"/>
    </row>
    <row r="152" spans="1:12" ht="16">
      <c r="A152" s="104"/>
      <c r="B152" s="104"/>
      <c r="C152" s="104"/>
      <c r="D152" s="104"/>
      <c r="E152" s="101">
        <v>151</v>
      </c>
      <c r="F152" s="104"/>
      <c r="G152" s="104"/>
      <c r="H152" s="104"/>
      <c r="I152" s="105"/>
      <c r="J152" s="91">
        <f t="shared" si="1"/>
        <v>0</v>
      </c>
      <c r="K152" s="92"/>
      <c r="L152" s="93"/>
    </row>
    <row r="153" spans="1:12" ht="16">
      <c r="A153" s="104"/>
      <c r="B153" s="104"/>
      <c r="C153" s="104"/>
      <c r="D153" s="104"/>
      <c r="E153" s="101">
        <v>152</v>
      </c>
      <c r="F153" s="104"/>
      <c r="G153" s="104"/>
      <c r="H153" s="104"/>
      <c r="I153" s="105"/>
      <c r="J153" s="91">
        <f t="shared" si="1"/>
        <v>0</v>
      </c>
      <c r="K153" s="92"/>
      <c r="L153" s="93"/>
    </row>
    <row r="154" spans="1:12" ht="16">
      <c r="A154" s="104"/>
      <c r="B154" s="104"/>
      <c r="C154" s="104"/>
      <c r="D154" s="104"/>
      <c r="E154" s="101">
        <v>153</v>
      </c>
      <c r="F154" s="104"/>
      <c r="G154" s="104"/>
      <c r="H154" s="104"/>
      <c r="I154" s="105"/>
      <c r="J154" s="91">
        <f t="shared" si="1"/>
        <v>0</v>
      </c>
      <c r="K154" s="92"/>
      <c r="L154" s="93"/>
    </row>
    <row r="155" spans="1:12" ht="16">
      <c r="A155" s="104"/>
      <c r="B155" s="104"/>
      <c r="C155" s="104"/>
      <c r="D155" s="104"/>
      <c r="E155" s="101">
        <v>154</v>
      </c>
      <c r="F155" s="104"/>
      <c r="G155" s="104"/>
      <c r="H155" s="104"/>
      <c r="I155" s="105"/>
      <c r="J155" s="91">
        <f t="shared" si="1"/>
        <v>0</v>
      </c>
      <c r="K155" s="92"/>
      <c r="L155" s="93"/>
    </row>
    <row r="156" spans="1:12" ht="16">
      <c r="A156" s="104"/>
      <c r="B156" s="104"/>
      <c r="C156" s="104"/>
      <c r="D156" s="104"/>
      <c r="E156" s="101">
        <v>155</v>
      </c>
      <c r="F156" s="104"/>
      <c r="G156" s="104"/>
      <c r="H156" s="104"/>
      <c r="I156" s="105"/>
      <c r="J156" s="91">
        <f t="shared" si="1"/>
        <v>0</v>
      </c>
      <c r="K156" s="92"/>
      <c r="L156" s="93"/>
    </row>
    <row r="157" spans="1:12" ht="16">
      <c r="A157" s="104"/>
      <c r="B157" s="104"/>
      <c r="C157" s="104"/>
      <c r="D157" s="104"/>
      <c r="E157" s="101">
        <v>156</v>
      </c>
      <c r="F157" s="104"/>
      <c r="G157" s="104"/>
      <c r="H157" s="104"/>
      <c r="I157" s="105"/>
      <c r="J157" s="91">
        <f t="shared" si="1"/>
        <v>0</v>
      </c>
      <c r="K157" s="92"/>
      <c r="L157" s="93"/>
    </row>
    <row r="158" spans="1:12" ht="16">
      <c r="A158" s="104"/>
      <c r="B158" s="104"/>
      <c r="C158" s="104"/>
      <c r="D158" s="104"/>
      <c r="E158" s="101">
        <v>157</v>
      </c>
      <c r="F158" s="104"/>
      <c r="G158" s="104"/>
      <c r="H158" s="104"/>
      <c r="I158" s="105"/>
      <c r="J158" s="91">
        <f t="shared" si="1"/>
        <v>0</v>
      </c>
      <c r="K158" s="92"/>
      <c r="L158" s="93"/>
    </row>
    <row r="159" spans="1:12" ht="16">
      <c r="A159" s="104"/>
      <c r="B159" s="104"/>
      <c r="C159" s="104"/>
      <c r="D159" s="104"/>
      <c r="E159" s="101">
        <v>158</v>
      </c>
      <c r="F159" s="104"/>
      <c r="G159" s="104"/>
      <c r="H159" s="104"/>
      <c r="I159" s="105"/>
      <c r="J159" s="91">
        <f t="shared" si="1"/>
        <v>0</v>
      </c>
      <c r="K159" s="92"/>
      <c r="L159" s="93"/>
    </row>
    <row r="160" spans="1:12" ht="16">
      <c r="A160" s="104"/>
      <c r="B160" s="104"/>
      <c r="C160" s="104"/>
      <c r="D160" s="104"/>
      <c r="E160" s="101">
        <v>159</v>
      </c>
      <c r="F160" s="104"/>
      <c r="G160" s="104"/>
      <c r="H160" s="104"/>
      <c r="I160" s="105"/>
      <c r="J160" s="91">
        <f t="shared" si="1"/>
        <v>0</v>
      </c>
      <c r="K160" s="92"/>
      <c r="L160" s="93"/>
    </row>
    <row r="161" spans="1:12" ht="16">
      <c r="A161" s="104"/>
      <c r="B161" s="104"/>
      <c r="C161" s="104"/>
      <c r="D161" s="104"/>
      <c r="E161" s="101">
        <v>160</v>
      </c>
      <c r="F161" s="104"/>
      <c r="G161" s="104"/>
      <c r="H161" s="104"/>
      <c r="I161" s="105"/>
      <c r="J161" s="91">
        <f t="shared" si="1"/>
        <v>0</v>
      </c>
      <c r="K161" s="92"/>
      <c r="L161" s="93"/>
    </row>
    <row r="162" spans="1:12" ht="16">
      <c r="A162" s="104"/>
      <c r="B162" s="104"/>
      <c r="C162" s="104"/>
      <c r="D162" s="104"/>
      <c r="E162" s="101">
        <v>161</v>
      </c>
      <c r="F162" s="104"/>
      <c r="G162" s="104"/>
      <c r="H162" s="104"/>
      <c r="I162" s="105"/>
      <c r="J162" s="91">
        <f t="shared" si="1"/>
        <v>0</v>
      </c>
      <c r="K162" s="92"/>
      <c r="L162" s="93"/>
    </row>
    <row r="163" spans="1:12" ht="16">
      <c r="A163" s="104"/>
      <c r="B163" s="104"/>
      <c r="C163" s="104"/>
      <c r="D163" s="104"/>
      <c r="E163" s="101">
        <v>162</v>
      </c>
      <c r="F163" s="104"/>
      <c r="G163" s="104"/>
      <c r="H163" s="104"/>
      <c r="I163" s="105"/>
      <c r="J163" s="91">
        <f t="shared" si="1"/>
        <v>0</v>
      </c>
      <c r="K163" s="92"/>
      <c r="L163" s="93"/>
    </row>
    <row r="164" spans="1:12" ht="16">
      <c r="A164" s="104"/>
      <c r="B164" s="104"/>
      <c r="C164" s="104"/>
      <c r="D164" s="104"/>
      <c r="E164" s="101">
        <v>163</v>
      </c>
      <c r="F164" s="104"/>
      <c r="G164" s="104"/>
      <c r="H164" s="104"/>
      <c r="I164" s="105"/>
      <c r="J164" s="91">
        <f t="shared" si="1"/>
        <v>0</v>
      </c>
      <c r="K164" s="92"/>
      <c r="L164" s="93"/>
    </row>
    <row r="165" spans="1:12" ht="16">
      <c r="A165" s="104"/>
      <c r="B165" s="104"/>
      <c r="C165" s="104"/>
      <c r="D165" s="104"/>
      <c r="E165" s="101">
        <v>164</v>
      </c>
      <c r="F165" s="104"/>
      <c r="G165" s="104"/>
      <c r="H165" s="104"/>
      <c r="I165" s="105"/>
      <c r="J165" s="91">
        <f t="shared" si="1"/>
        <v>0</v>
      </c>
      <c r="K165" s="92"/>
      <c r="L165" s="93"/>
    </row>
    <row r="166" spans="1:12" ht="16">
      <c r="A166" s="104"/>
      <c r="B166" s="104"/>
      <c r="C166" s="104"/>
      <c r="D166" s="104"/>
      <c r="E166" s="101">
        <v>165</v>
      </c>
      <c r="F166" s="104"/>
      <c r="G166" s="104"/>
      <c r="H166" s="104"/>
      <c r="I166" s="105"/>
      <c r="J166" s="91">
        <f t="shared" si="1"/>
        <v>0</v>
      </c>
      <c r="K166" s="92"/>
      <c r="L166" s="93"/>
    </row>
    <row r="167" spans="1:12" ht="16">
      <c r="A167" s="104"/>
      <c r="B167" s="104"/>
      <c r="C167" s="104"/>
      <c r="D167" s="104"/>
      <c r="E167" s="101">
        <v>166</v>
      </c>
      <c r="F167" s="104"/>
      <c r="G167" s="104"/>
      <c r="H167" s="104"/>
      <c r="I167" s="105"/>
      <c r="J167" s="91">
        <f t="shared" si="1"/>
        <v>0</v>
      </c>
      <c r="K167" s="92"/>
      <c r="L167" s="93"/>
    </row>
    <row r="168" spans="1:12" ht="16">
      <c r="A168" s="104"/>
      <c r="B168" s="104"/>
      <c r="C168" s="104"/>
      <c r="D168" s="104"/>
      <c r="E168" s="101">
        <v>167</v>
      </c>
      <c r="F168" s="104"/>
      <c r="G168" s="104"/>
      <c r="H168" s="104"/>
      <c r="I168" s="105"/>
      <c r="J168" s="91">
        <f t="shared" si="1"/>
        <v>0</v>
      </c>
      <c r="K168" s="92"/>
      <c r="L168" s="93"/>
    </row>
    <row r="169" spans="1:12" ht="16">
      <c r="A169" s="104"/>
      <c r="B169" s="104"/>
      <c r="C169" s="104"/>
      <c r="D169" s="104"/>
      <c r="E169" s="101">
        <v>168</v>
      </c>
      <c r="F169" s="104"/>
      <c r="G169" s="104"/>
      <c r="H169" s="104"/>
      <c r="I169" s="105"/>
      <c r="J169" s="91">
        <f t="shared" si="1"/>
        <v>0</v>
      </c>
      <c r="K169" s="92"/>
      <c r="L169" s="93"/>
    </row>
    <row r="170" spans="1:12" ht="16">
      <c r="A170" s="104"/>
      <c r="B170" s="104"/>
      <c r="C170" s="104"/>
      <c r="D170" s="104"/>
      <c r="E170" s="101">
        <v>169</v>
      </c>
      <c r="F170" s="104"/>
      <c r="G170" s="104"/>
      <c r="H170" s="104"/>
      <c r="I170" s="105"/>
      <c r="J170" s="91">
        <f t="shared" si="1"/>
        <v>0</v>
      </c>
      <c r="K170" s="92"/>
      <c r="L170" s="93"/>
    </row>
    <row r="171" spans="1:12" ht="16">
      <c r="A171" s="104"/>
      <c r="B171" s="104"/>
      <c r="C171" s="104"/>
      <c r="D171" s="104"/>
      <c r="E171" s="101">
        <v>170</v>
      </c>
      <c r="F171" s="104"/>
      <c r="G171" s="104"/>
      <c r="H171" s="104"/>
      <c r="I171" s="105"/>
      <c r="J171" s="91">
        <f t="shared" si="1"/>
        <v>0</v>
      </c>
      <c r="K171" s="92"/>
      <c r="L171" s="93"/>
    </row>
    <row r="172" spans="1:12" ht="16">
      <c r="A172" s="104"/>
      <c r="B172" s="104"/>
      <c r="C172" s="104"/>
      <c r="D172" s="104"/>
      <c r="E172" s="101">
        <v>171</v>
      </c>
      <c r="F172" s="104"/>
      <c r="G172" s="104"/>
      <c r="H172" s="104"/>
      <c r="I172" s="105"/>
      <c r="J172" s="91">
        <f t="shared" si="1"/>
        <v>0</v>
      </c>
      <c r="K172" s="92"/>
      <c r="L172" s="93"/>
    </row>
    <row r="173" spans="1:12" ht="16">
      <c r="A173" s="104"/>
      <c r="B173" s="104"/>
      <c r="C173" s="104"/>
      <c r="D173" s="104"/>
      <c r="E173" s="101">
        <v>172</v>
      </c>
      <c r="F173" s="104"/>
      <c r="G173" s="104"/>
      <c r="H173" s="104"/>
      <c r="I173" s="105"/>
      <c r="J173" s="91">
        <f t="shared" si="1"/>
        <v>0</v>
      </c>
      <c r="K173" s="92"/>
      <c r="L173" s="93"/>
    </row>
    <row r="174" spans="1:12" ht="16">
      <c r="A174" s="104"/>
      <c r="B174" s="104"/>
      <c r="C174" s="104"/>
      <c r="D174" s="104"/>
      <c r="E174" s="101">
        <v>173</v>
      </c>
      <c r="F174" s="104"/>
      <c r="G174" s="104"/>
      <c r="H174" s="104"/>
      <c r="I174" s="105"/>
      <c r="J174" s="91">
        <f t="shared" si="1"/>
        <v>0</v>
      </c>
      <c r="K174" s="92"/>
      <c r="L174" s="93"/>
    </row>
    <row r="175" spans="1:12" ht="16">
      <c r="A175" s="104"/>
      <c r="B175" s="104"/>
      <c r="C175" s="104"/>
      <c r="D175" s="104"/>
      <c r="E175" s="101">
        <v>174</v>
      </c>
      <c r="F175" s="104"/>
      <c r="G175" s="104"/>
      <c r="H175" s="104"/>
      <c r="I175" s="105"/>
      <c r="J175" s="91">
        <f t="shared" si="1"/>
        <v>0</v>
      </c>
      <c r="K175" s="92"/>
      <c r="L175" s="93"/>
    </row>
    <row r="176" spans="1:12" ht="16">
      <c r="A176" s="104"/>
      <c r="B176" s="104"/>
      <c r="C176" s="104"/>
      <c r="D176" s="104"/>
      <c r="E176" s="101">
        <v>175</v>
      </c>
      <c r="F176" s="104"/>
      <c r="G176" s="104"/>
      <c r="H176" s="104"/>
      <c r="I176" s="105"/>
      <c r="J176" s="91">
        <f t="shared" si="1"/>
        <v>0</v>
      </c>
      <c r="K176" s="92"/>
      <c r="L176" s="93"/>
    </row>
    <row r="177" spans="1:12" ht="16">
      <c r="A177" s="104"/>
      <c r="B177" s="104"/>
      <c r="C177" s="104"/>
      <c r="D177" s="104"/>
      <c r="E177" s="101">
        <v>176</v>
      </c>
      <c r="F177" s="104"/>
      <c r="G177" s="104"/>
      <c r="H177" s="104"/>
      <c r="I177" s="105"/>
      <c r="J177" s="91">
        <f t="shared" si="1"/>
        <v>0</v>
      </c>
      <c r="K177" s="92"/>
      <c r="L177" s="93"/>
    </row>
    <row r="178" spans="1:12" ht="16">
      <c r="A178" s="104"/>
      <c r="B178" s="104"/>
      <c r="C178" s="104"/>
      <c r="D178" s="104"/>
      <c r="E178" s="101">
        <v>177</v>
      </c>
      <c r="F178" s="104"/>
      <c r="G178" s="104"/>
      <c r="H178" s="104"/>
      <c r="I178" s="105"/>
      <c r="J178" s="91">
        <f t="shared" si="1"/>
        <v>0</v>
      </c>
      <c r="K178" s="92"/>
      <c r="L178" s="93"/>
    </row>
    <row r="179" spans="1:12" ht="16">
      <c r="A179" s="104"/>
      <c r="B179" s="104"/>
      <c r="C179" s="104"/>
      <c r="D179" s="104"/>
      <c r="E179" s="101">
        <v>178</v>
      </c>
      <c r="F179" s="104"/>
      <c r="G179" s="104"/>
      <c r="H179" s="104"/>
      <c r="I179" s="105"/>
      <c r="J179" s="91">
        <f t="shared" si="1"/>
        <v>0</v>
      </c>
      <c r="K179" s="92"/>
      <c r="L179" s="93"/>
    </row>
    <row r="180" spans="1:12" ht="16">
      <c r="A180" s="104"/>
      <c r="B180" s="104"/>
      <c r="C180" s="104"/>
      <c r="D180" s="104"/>
      <c r="E180" s="101">
        <v>179</v>
      </c>
      <c r="F180" s="104"/>
      <c r="G180" s="104"/>
      <c r="H180" s="104"/>
      <c r="I180" s="105"/>
      <c r="J180" s="91">
        <f t="shared" si="1"/>
        <v>0</v>
      </c>
      <c r="K180" s="92"/>
      <c r="L180" s="93"/>
    </row>
    <row r="181" spans="1:12" ht="16">
      <c r="A181" s="104"/>
      <c r="B181" s="104"/>
      <c r="C181" s="104"/>
      <c r="D181" s="104"/>
      <c r="E181" s="101">
        <v>180</v>
      </c>
      <c r="F181" s="104"/>
      <c r="G181" s="104"/>
      <c r="H181" s="104"/>
      <c r="I181" s="105"/>
      <c r="J181" s="91">
        <f t="shared" si="1"/>
        <v>0</v>
      </c>
      <c r="K181" s="92"/>
      <c r="L181" s="93"/>
    </row>
    <row r="182" spans="1:12" ht="16">
      <c r="A182" s="104"/>
      <c r="B182" s="104"/>
      <c r="C182" s="104"/>
      <c r="D182" s="104"/>
      <c r="E182" s="101">
        <v>181</v>
      </c>
      <c r="F182" s="104"/>
      <c r="G182" s="104"/>
      <c r="H182" s="104"/>
      <c r="I182" s="105"/>
      <c r="J182" s="91">
        <f t="shared" si="1"/>
        <v>0</v>
      </c>
      <c r="K182" s="92"/>
      <c r="L182" s="93"/>
    </row>
    <row r="183" spans="1:12" ht="16">
      <c r="A183" s="104"/>
      <c r="B183" s="104"/>
      <c r="C183" s="104"/>
      <c r="D183" s="104"/>
      <c r="E183" s="101">
        <v>182</v>
      </c>
      <c r="F183" s="104"/>
      <c r="G183" s="104"/>
      <c r="H183" s="104"/>
      <c r="I183" s="105"/>
      <c r="J183" s="91">
        <f t="shared" si="1"/>
        <v>0</v>
      </c>
      <c r="K183" s="92"/>
      <c r="L183" s="93"/>
    </row>
    <row r="184" spans="1:12" ht="16">
      <c r="A184" s="104"/>
      <c r="B184" s="104"/>
      <c r="C184" s="104"/>
      <c r="D184" s="104"/>
      <c r="E184" s="101">
        <v>183</v>
      </c>
      <c r="F184" s="104"/>
      <c r="G184" s="104"/>
      <c r="H184" s="104"/>
      <c r="I184" s="105"/>
      <c r="J184" s="91">
        <f t="shared" si="1"/>
        <v>0</v>
      </c>
      <c r="K184" s="92"/>
      <c r="L184" s="93"/>
    </row>
    <row r="185" spans="1:12" ht="16">
      <c r="A185" s="104"/>
      <c r="B185" s="104"/>
      <c r="C185" s="104"/>
      <c r="D185" s="104"/>
      <c r="E185" s="101">
        <v>184</v>
      </c>
      <c r="F185" s="104"/>
      <c r="G185" s="104"/>
      <c r="H185" s="104"/>
      <c r="I185" s="105"/>
      <c r="J185" s="91">
        <f t="shared" si="1"/>
        <v>0</v>
      </c>
      <c r="K185" s="92"/>
      <c r="L185" s="93"/>
    </row>
    <row r="186" spans="1:12" ht="16">
      <c r="A186" s="104"/>
      <c r="B186" s="104"/>
      <c r="C186" s="104"/>
      <c r="D186" s="104"/>
      <c r="E186" s="101">
        <v>185</v>
      </c>
      <c r="F186" s="104"/>
      <c r="G186" s="104"/>
      <c r="H186" s="104"/>
      <c r="I186" s="105"/>
      <c r="J186" s="91">
        <f t="shared" si="1"/>
        <v>0</v>
      </c>
      <c r="K186" s="92"/>
      <c r="L186" s="93"/>
    </row>
    <row r="187" spans="1:12" ht="16">
      <c r="A187" s="104"/>
      <c r="B187" s="104"/>
      <c r="C187" s="104"/>
      <c r="D187" s="104"/>
      <c r="E187" s="101">
        <v>186</v>
      </c>
      <c r="F187" s="104"/>
      <c r="G187" s="104"/>
      <c r="H187" s="104"/>
      <c r="I187" s="105"/>
      <c r="J187" s="91">
        <f t="shared" si="1"/>
        <v>0</v>
      </c>
      <c r="K187" s="92"/>
      <c r="L187" s="93"/>
    </row>
    <row r="188" spans="1:12" ht="16">
      <c r="A188" s="104"/>
      <c r="B188" s="104"/>
      <c r="C188" s="104"/>
      <c r="D188" s="104"/>
      <c r="E188" s="101">
        <v>187</v>
      </c>
      <c r="F188" s="104"/>
      <c r="G188" s="104"/>
      <c r="H188" s="104"/>
      <c r="I188" s="105"/>
      <c r="J188" s="91">
        <f t="shared" si="1"/>
        <v>0</v>
      </c>
      <c r="K188" s="92"/>
      <c r="L188" s="93"/>
    </row>
    <row r="189" spans="1:12" ht="16">
      <c r="A189" s="104"/>
      <c r="B189" s="104"/>
      <c r="C189" s="104"/>
      <c r="D189" s="104"/>
      <c r="E189" s="101">
        <v>188</v>
      </c>
      <c r="F189" s="104"/>
      <c r="G189" s="104"/>
      <c r="H189" s="104"/>
      <c r="I189" s="105"/>
      <c r="J189" s="91">
        <f t="shared" si="1"/>
        <v>0</v>
      </c>
      <c r="K189" s="92"/>
      <c r="L189" s="93"/>
    </row>
    <row r="190" spans="1:12" ht="16">
      <c r="A190" s="104"/>
      <c r="B190" s="104"/>
      <c r="C190" s="104"/>
      <c r="D190" s="104"/>
      <c r="E190" s="101">
        <v>189</v>
      </c>
      <c r="F190" s="104"/>
      <c r="G190" s="104"/>
      <c r="H190" s="104"/>
      <c r="I190" s="105"/>
      <c r="J190" s="91">
        <f t="shared" si="1"/>
        <v>0</v>
      </c>
      <c r="K190" s="92"/>
      <c r="L190" s="93"/>
    </row>
    <row r="191" spans="1:12" ht="16">
      <c r="A191" s="104"/>
      <c r="B191" s="104"/>
      <c r="C191" s="104"/>
      <c r="D191" s="104"/>
      <c r="E191" s="101">
        <v>190</v>
      </c>
      <c r="F191" s="104"/>
      <c r="G191" s="104"/>
      <c r="H191" s="104"/>
      <c r="I191" s="105"/>
      <c r="J191" s="91">
        <f t="shared" si="1"/>
        <v>0</v>
      </c>
      <c r="K191" s="92"/>
      <c r="L191" s="93"/>
    </row>
    <row r="192" spans="1:12" ht="16">
      <c r="A192" s="104"/>
      <c r="B192" s="104"/>
      <c r="C192" s="104"/>
      <c r="D192" s="104"/>
      <c r="E192" s="101">
        <v>191</v>
      </c>
      <c r="F192" s="104"/>
      <c r="G192" s="104"/>
      <c r="H192" s="104"/>
      <c r="I192" s="105"/>
      <c r="J192" s="91">
        <f t="shared" si="1"/>
        <v>0</v>
      </c>
      <c r="K192" s="92"/>
      <c r="L192" s="93"/>
    </row>
    <row r="193" spans="1:12" ht="16">
      <c r="A193" s="104"/>
      <c r="B193" s="104"/>
      <c r="C193" s="104"/>
      <c r="D193" s="104"/>
      <c r="E193" s="101">
        <v>192</v>
      </c>
      <c r="F193" s="104"/>
      <c r="G193" s="104"/>
      <c r="H193" s="104"/>
      <c r="I193" s="105"/>
      <c r="J193" s="91">
        <f t="shared" si="1"/>
        <v>0</v>
      </c>
      <c r="K193" s="92"/>
      <c r="L193" s="93"/>
    </row>
    <row r="194" spans="1:12" ht="16">
      <c r="A194" s="104"/>
      <c r="B194" s="104"/>
      <c r="C194" s="104"/>
      <c r="D194" s="104"/>
      <c r="E194" s="101">
        <v>193</v>
      </c>
      <c r="F194" s="104"/>
      <c r="G194" s="104"/>
      <c r="H194" s="104"/>
      <c r="I194" s="105"/>
      <c r="J194" s="91">
        <f t="shared" si="1"/>
        <v>0</v>
      </c>
      <c r="K194" s="92"/>
      <c r="L194" s="93"/>
    </row>
    <row r="195" spans="1:12" ht="16">
      <c r="A195" s="104"/>
      <c r="B195" s="104"/>
      <c r="C195" s="104"/>
      <c r="D195" s="104"/>
      <c r="E195" s="101">
        <v>194</v>
      </c>
      <c r="F195" s="104"/>
      <c r="G195" s="104"/>
      <c r="H195" s="104"/>
      <c r="I195" s="105"/>
      <c r="J195" s="91">
        <f t="shared" si="1"/>
        <v>0</v>
      </c>
      <c r="K195" s="92"/>
      <c r="L195" s="93"/>
    </row>
    <row r="196" spans="1:12" ht="16">
      <c r="A196" s="104"/>
      <c r="B196" s="104"/>
      <c r="C196" s="104"/>
      <c r="D196" s="104"/>
      <c r="E196" s="101">
        <v>195</v>
      </c>
      <c r="F196" s="104"/>
      <c r="G196" s="104"/>
      <c r="H196" s="104"/>
      <c r="I196" s="105"/>
      <c r="J196" s="91">
        <f t="shared" si="1"/>
        <v>0</v>
      </c>
      <c r="K196" s="92"/>
      <c r="L196" s="93"/>
    </row>
    <row r="197" spans="1:12" ht="16">
      <c r="A197" s="104"/>
      <c r="B197" s="104"/>
      <c r="C197" s="104"/>
      <c r="D197" s="104"/>
      <c r="E197" s="101">
        <v>196</v>
      </c>
      <c r="F197" s="104"/>
      <c r="G197" s="104"/>
      <c r="H197" s="104"/>
      <c r="I197" s="105"/>
      <c r="J197" s="91">
        <f t="shared" si="1"/>
        <v>0</v>
      </c>
      <c r="K197" s="92"/>
      <c r="L197" s="93"/>
    </row>
    <row r="198" spans="1:12" ht="16">
      <c r="A198" s="104"/>
      <c r="B198" s="104"/>
      <c r="C198" s="104"/>
      <c r="D198" s="104"/>
      <c r="E198" s="101">
        <v>197</v>
      </c>
      <c r="F198" s="104"/>
      <c r="G198" s="104"/>
      <c r="H198" s="104"/>
      <c r="I198" s="105"/>
      <c r="J198" s="91">
        <f t="shared" si="1"/>
        <v>0</v>
      </c>
      <c r="K198" s="92"/>
      <c r="L198" s="93"/>
    </row>
    <row r="199" spans="1:12" ht="16">
      <c r="A199" s="104"/>
      <c r="B199" s="104"/>
      <c r="C199" s="104"/>
      <c r="D199" s="104"/>
      <c r="E199" s="101">
        <v>198</v>
      </c>
      <c r="F199" s="104"/>
      <c r="G199" s="104"/>
      <c r="H199" s="104"/>
      <c r="I199" s="105"/>
      <c r="J199" s="91">
        <f t="shared" si="1"/>
        <v>0</v>
      </c>
      <c r="K199" s="92"/>
      <c r="L199" s="93"/>
    </row>
    <row r="200" spans="1:12" ht="16">
      <c r="A200" s="104"/>
      <c r="B200" s="104"/>
      <c r="C200" s="104"/>
      <c r="D200" s="104"/>
      <c r="E200" s="101">
        <v>199</v>
      </c>
      <c r="F200" s="104"/>
      <c r="G200" s="104"/>
      <c r="H200" s="104"/>
      <c r="I200" s="105"/>
      <c r="J200" s="91">
        <f t="shared" ref="J200:J263" si="2">IF(OR(H200=5,H200=10, H200=15, H200="BP",H200="SCR"),"NT",I200)</f>
        <v>0</v>
      </c>
      <c r="K200" s="92"/>
      <c r="L200" s="93"/>
    </row>
    <row r="201" spans="1:12" ht="16">
      <c r="A201" s="104"/>
      <c r="B201" s="104"/>
      <c r="C201" s="104"/>
      <c r="D201" s="104"/>
      <c r="E201" s="101">
        <v>200</v>
      </c>
      <c r="F201" s="104"/>
      <c r="G201" s="104"/>
      <c r="H201" s="104"/>
      <c r="I201" s="105"/>
      <c r="J201" s="91">
        <f t="shared" si="2"/>
        <v>0</v>
      </c>
      <c r="K201" s="92"/>
      <c r="L201" s="93"/>
    </row>
    <row r="202" spans="1:12" ht="16">
      <c r="A202" s="104"/>
      <c r="B202" s="104"/>
      <c r="C202" s="104"/>
      <c r="D202" s="104"/>
      <c r="E202" s="101">
        <v>201</v>
      </c>
      <c r="F202" s="104"/>
      <c r="G202" s="104"/>
      <c r="H202" s="104"/>
      <c r="I202" s="105"/>
      <c r="J202" s="91">
        <f t="shared" si="2"/>
        <v>0</v>
      </c>
      <c r="K202" s="92"/>
      <c r="L202" s="93"/>
    </row>
    <row r="203" spans="1:12" ht="16">
      <c r="A203" s="104"/>
      <c r="B203" s="104"/>
      <c r="C203" s="104"/>
      <c r="D203" s="104"/>
      <c r="E203" s="101">
        <v>202</v>
      </c>
      <c r="F203" s="104"/>
      <c r="G203" s="104"/>
      <c r="H203" s="104"/>
      <c r="I203" s="105"/>
      <c r="J203" s="91">
        <f t="shared" si="2"/>
        <v>0</v>
      </c>
      <c r="K203" s="92"/>
      <c r="L203" s="93"/>
    </row>
    <row r="204" spans="1:12" ht="16">
      <c r="A204" s="104"/>
      <c r="B204" s="104"/>
      <c r="C204" s="104"/>
      <c r="D204" s="104"/>
      <c r="E204" s="101">
        <v>203</v>
      </c>
      <c r="F204" s="104"/>
      <c r="G204" s="104"/>
      <c r="H204" s="104"/>
      <c r="I204" s="105"/>
      <c r="J204" s="91">
        <f t="shared" si="2"/>
        <v>0</v>
      </c>
      <c r="K204" s="92"/>
      <c r="L204" s="93"/>
    </row>
    <row r="205" spans="1:12" ht="16">
      <c r="A205" s="104"/>
      <c r="B205" s="104"/>
      <c r="C205" s="104"/>
      <c r="D205" s="104"/>
      <c r="E205" s="101">
        <v>204</v>
      </c>
      <c r="F205" s="104"/>
      <c r="G205" s="104"/>
      <c r="H205" s="104"/>
      <c r="I205" s="105"/>
      <c r="J205" s="91">
        <f t="shared" si="2"/>
        <v>0</v>
      </c>
      <c r="K205" s="92"/>
      <c r="L205" s="93"/>
    </row>
    <row r="206" spans="1:12" ht="16">
      <c r="A206" s="104"/>
      <c r="B206" s="104"/>
      <c r="C206" s="104"/>
      <c r="D206" s="104"/>
      <c r="E206" s="101">
        <v>205</v>
      </c>
      <c r="F206" s="104"/>
      <c r="G206" s="104"/>
      <c r="H206" s="104"/>
      <c r="I206" s="105"/>
      <c r="J206" s="91">
        <f t="shared" si="2"/>
        <v>0</v>
      </c>
      <c r="K206" s="92"/>
      <c r="L206" s="93"/>
    </row>
    <row r="207" spans="1:12" ht="16">
      <c r="A207" s="104"/>
      <c r="B207" s="104"/>
      <c r="C207" s="104"/>
      <c r="D207" s="104"/>
      <c r="E207" s="101">
        <v>206</v>
      </c>
      <c r="F207" s="104"/>
      <c r="G207" s="104"/>
      <c r="H207" s="104"/>
      <c r="I207" s="105"/>
      <c r="J207" s="91">
        <f t="shared" si="2"/>
        <v>0</v>
      </c>
      <c r="K207" s="92"/>
      <c r="L207" s="93"/>
    </row>
    <row r="208" spans="1:12" ht="16">
      <c r="A208" s="104"/>
      <c r="B208" s="104"/>
      <c r="C208" s="104"/>
      <c r="D208" s="104"/>
      <c r="E208" s="101">
        <v>207</v>
      </c>
      <c r="F208" s="104"/>
      <c r="G208" s="104"/>
      <c r="H208" s="104"/>
      <c r="I208" s="105"/>
      <c r="J208" s="91">
        <f t="shared" si="2"/>
        <v>0</v>
      </c>
      <c r="K208" s="92"/>
      <c r="L208" s="93"/>
    </row>
    <row r="209" spans="1:12" ht="16">
      <c r="A209" s="104"/>
      <c r="B209" s="104"/>
      <c r="C209" s="104"/>
      <c r="D209" s="104"/>
      <c r="E209" s="101">
        <v>208</v>
      </c>
      <c r="F209" s="104"/>
      <c r="G209" s="104"/>
      <c r="H209" s="104"/>
      <c r="I209" s="105"/>
      <c r="J209" s="91">
        <f t="shared" si="2"/>
        <v>0</v>
      </c>
      <c r="K209" s="92"/>
      <c r="L209" s="93"/>
    </row>
    <row r="210" spans="1:12" ht="16">
      <c r="A210" s="104"/>
      <c r="B210" s="104"/>
      <c r="C210" s="104"/>
      <c r="D210" s="104"/>
      <c r="E210" s="101">
        <v>209</v>
      </c>
      <c r="F210" s="104"/>
      <c r="G210" s="104"/>
      <c r="H210" s="104"/>
      <c r="I210" s="105"/>
      <c r="J210" s="91">
        <f t="shared" si="2"/>
        <v>0</v>
      </c>
      <c r="K210" s="92"/>
      <c r="L210" s="93"/>
    </row>
    <row r="211" spans="1:12" ht="16">
      <c r="A211" s="104"/>
      <c r="B211" s="104"/>
      <c r="C211" s="104"/>
      <c r="D211" s="104"/>
      <c r="E211" s="101">
        <v>210</v>
      </c>
      <c r="F211" s="104"/>
      <c r="G211" s="104"/>
      <c r="H211" s="104"/>
      <c r="I211" s="105"/>
      <c r="J211" s="91">
        <f t="shared" si="2"/>
        <v>0</v>
      </c>
      <c r="K211" s="92"/>
      <c r="L211" s="93"/>
    </row>
    <row r="212" spans="1:12" ht="16">
      <c r="A212" s="104"/>
      <c r="B212" s="104"/>
      <c r="C212" s="104"/>
      <c r="D212" s="104"/>
      <c r="E212" s="101">
        <v>211</v>
      </c>
      <c r="F212" s="104"/>
      <c r="G212" s="104"/>
      <c r="H212" s="104"/>
      <c r="I212" s="105"/>
      <c r="J212" s="91">
        <f t="shared" si="2"/>
        <v>0</v>
      </c>
      <c r="K212" s="92"/>
      <c r="L212" s="93"/>
    </row>
    <row r="213" spans="1:12" ht="16">
      <c r="A213" s="104"/>
      <c r="B213" s="104"/>
      <c r="C213" s="104"/>
      <c r="D213" s="104"/>
      <c r="E213" s="101">
        <v>212</v>
      </c>
      <c r="F213" s="104"/>
      <c r="G213" s="104"/>
      <c r="H213" s="104"/>
      <c r="I213" s="105"/>
      <c r="J213" s="91">
        <f t="shared" si="2"/>
        <v>0</v>
      </c>
      <c r="K213" s="92"/>
      <c r="L213" s="93"/>
    </row>
    <row r="214" spans="1:12" ht="16">
      <c r="A214" s="104"/>
      <c r="B214" s="104"/>
      <c r="C214" s="104"/>
      <c r="D214" s="104"/>
      <c r="E214" s="101">
        <v>213</v>
      </c>
      <c r="F214" s="104"/>
      <c r="G214" s="104"/>
      <c r="H214" s="104"/>
      <c r="I214" s="105"/>
      <c r="J214" s="91">
        <f t="shared" si="2"/>
        <v>0</v>
      </c>
      <c r="K214" s="92"/>
      <c r="L214" s="93"/>
    </row>
    <row r="215" spans="1:12" ht="16">
      <c r="A215" s="104"/>
      <c r="B215" s="104"/>
      <c r="C215" s="104"/>
      <c r="D215" s="104"/>
      <c r="E215" s="101">
        <v>214</v>
      </c>
      <c r="F215" s="104"/>
      <c r="G215" s="104"/>
      <c r="H215" s="104"/>
      <c r="I215" s="105"/>
      <c r="J215" s="91">
        <f t="shared" si="2"/>
        <v>0</v>
      </c>
      <c r="K215" s="92"/>
      <c r="L215" s="93"/>
    </row>
    <row r="216" spans="1:12" ht="16">
      <c r="A216" s="104"/>
      <c r="B216" s="104"/>
      <c r="C216" s="104"/>
      <c r="D216" s="104"/>
      <c r="E216" s="101">
        <v>215</v>
      </c>
      <c r="F216" s="104"/>
      <c r="G216" s="104"/>
      <c r="H216" s="104"/>
      <c r="I216" s="105"/>
      <c r="J216" s="91">
        <f t="shared" si="2"/>
        <v>0</v>
      </c>
      <c r="K216" s="92"/>
      <c r="L216" s="93"/>
    </row>
    <row r="217" spans="1:12" ht="16">
      <c r="A217" s="104"/>
      <c r="B217" s="104"/>
      <c r="C217" s="104"/>
      <c r="D217" s="104"/>
      <c r="E217" s="101">
        <v>216</v>
      </c>
      <c r="F217" s="104"/>
      <c r="G217" s="104"/>
      <c r="H217" s="104"/>
      <c r="I217" s="105"/>
      <c r="J217" s="91">
        <f t="shared" si="2"/>
        <v>0</v>
      </c>
      <c r="K217" s="92"/>
      <c r="L217" s="93"/>
    </row>
    <row r="218" spans="1:12" ht="16">
      <c r="A218" s="104"/>
      <c r="B218" s="104"/>
      <c r="C218" s="104"/>
      <c r="D218" s="104"/>
      <c r="E218" s="101">
        <v>217</v>
      </c>
      <c r="F218" s="104"/>
      <c r="G218" s="104"/>
      <c r="H218" s="104"/>
      <c r="I218" s="105"/>
      <c r="J218" s="91">
        <f t="shared" si="2"/>
        <v>0</v>
      </c>
      <c r="K218" s="92"/>
      <c r="L218" s="93"/>
    </row>
    <row r="219" spans="1:12" ht="16">
      <c r="A219" s="104"/>
      <c r="B219" s="104"/>
      <c r="C219" s="104"/>
      <c r="D219" s="104"/>
      <c r="E219" s="101">
        <v>218</v>
      </c>
      <c r="F219" s="104"/>
      <c r="G219" s="104"/>
      <c r="H219" s="104"/>
      <c r="I219" s="105"/>
      <c r="J219" s="91">
        <f t="shared" si="2"/>
        <v>0</v>
      </c>
      <c r="K219" s="92"/>
      <c r="L219" s="93"/>
    </row>
    <row r="220" spans="1:12" ht="16">
      <c r="A220" s="104"/>
      <c r="B220" s="104"/>
      <c r="C220" s="104"/>
      <c r="D220" s="104"/>
      <c r="E220" s="101">
        <v>219</v>
      </c>
      <c r="F220" s="104"/>
      <c r="G220" s="104"/>
      <c r="H220" s="104"/>
      <c r="I220" s="105"/>
      <c r="J220" s="91">
        <f t="shared" si="2"/>
        <v>0</v>
      </c>
      <c r="K220" s="92"/>
      <c r="L220" s="93"/>
    </row>
    <row r="221" spans="1:12" ht="16">
      <c r="A221" s="104"/>
      <c r="B221" s="104"/>
      <c r="C221" s="104"/>
      <c r="D221" s="104"/>
      <c r="E221" s="101">
        <v>220</v>
      </c>
      <c r="F221" s="104"/>
      <c r="G221" s="104"/>
      <c r="H221" s="104"/>
      <c r="I221" s="105"/>
      <c r="J221" s="91">
        <f t="shared" si="2"/>
        <v>0</v>
      </c>
      <c r="K221" s="92"/>
      <c r="L221" s="93"/>
    </row>
    <row r="222" spans="1:12" ht="16">
      <c r="A222" s="104"/>
      <c r="B222" s="104"/>
      <c r="C222" s="104"/>
      <c r="D222" s="104"/>
      <c r="E222" s="101">
        <v>221</v>
      </c>
      <c r="F222" s="104"/>
      <c r="G222" s="104"/>
      <c r="H222" s="104"/>
      <c r="I222" s="105"/>
      <c r="J222" s="91">
        <f t="shared" si="2"/>
        <v>0</v>
      </c>
      <c r="K222" s="92"/>
      <c r="L222" s="93"/>
    </row>
    <row r="223" spans="1:12" ht="16">
      <c r="A223" s="104"/>
      <c r="B223" s="104"/>
      <c r="C223" s="104"/>
      <c r="D223" s="104"/>
      <c r="E223" s="101">
        <v>222</v>
      </c>
      <c r="F223" s="104"/>
      <c r="G223" s="104"/>
      <c r="H223" s="104"/>
      <c r="I223" s="105"/>
      <c r="J223" s="91">
        <f t="shared" si="2"/>
        <v>0</v>
      </c>
      <c r="K223" s="92"/>
      <c r="L223" s="93"/>
    </row>
    <row r="224" spans="1:12" ht="16">
      <c r="A224" s="104"/>
      <c r="B224" s="104"/>
      <c r="C224" s="104"/>
      <c r="D224" s="104"/>
      <c r="E224" s="101">
        <v>223</v>
      </c>
      <c r="F224" s="104"/>
      <c r="G224" s="104"/>
      <c r="H224" s="104"/>
      <c r="I224" s="105"/>
      <c r="J224" s="91">
        <f t="shared" si="2"/>
        <v>0</v>
      </c>
      <c r="K224" s="92"/>
      <c r="L224" s="93"/>
    </row>
    <row r="225" spans="1:12" ht="16">
      <c r="A225" s="104"/>
      <c r="B225" s="104"/>
      <c r="C225" s="104"/>
      <c r="D225" s="104"/>
      <c r="E225" s="101">
        <v>224</v>
      </c>
      <c r="F225" s="104"/>
      <c r="G225" s="104"/>
      <c r="H225" s="104"/>
      <c r="I225" s="105"/>
      <c r="J225" s="91">
        <f t="shared" si="2"/>
        <v>0</v>
      </c>
      <c r="K225" s="92"/>
      <c r="L225" s="93"/>
    </row>
    <row r="226" spans="1:12" ht="16">
      <c r="A226" s="104"/>
      <c r="B226" s="104"/>
      <c r="C226" s="104"/>
      <c r="D226" s="104"/>
      <c r="E226" s="101">
        <v>225</v>
      </c>
      <c r="F226" s="104"/>
      <c r="G226" s="104"/>
      <c r="H226" s="104"/>
      <c r="I226" s="105"/>
      <c r="J226" s="91">
        <f t="shared" si="2"/>
        <v>0</v>
      </c>
      <c r="K226" s="92"/>
      <c r="L226" s="93"/>
    </row>
    <row r="227" spans="1:12" ht="16">
      <c r="A227" s="104"/>
      <c r="B227" s="104"/>
      <c r="C227" s="104"/>
      <c r="D227" s="104"/>
      <c r="E227" s="101">
        <v>226</v>
      </c>
      <c r="F227" s="104"/>
      <c r="G227" s="104"/>
      <c r="H227" s="104"/>
      <c r="I227" s="105"/>
      <c r="J227" s="91">
        <f t="shared" si="2"/>
        <v>0</v>
      </c>
      <c r="K227" s="92"/>
      <c r="L227" s="93"/>
    </row>
    <row r="228" spans="1:12" ht="16">
      <c r="A228" s="104"/>
      <c r="B228" s="104"/>
      <c r="C228" s="104"/>
      <c r="D228" s="104"/>
      <c r="E228" s="101">
        <v>227</v>
      </c>
      <c r="F228" s="104"/>
      <c r="G228" s="104"/>
      <c r="H228" s="104"/>
      <c r="I228" s="105"/>
      <c r="J228" s="91">
        <f t="shared" si="2"/>
        <v>0</v>
      </c>
      <c r="K228" s="92"/>
      <c r="L228" s="93"/>
    </row>
    <row r="229" spans="1:12" ht="16">
      <c r="A229" s="104"/>
      <c r="B229" s="104"/>
      <c r="C229" s="104"/>
      <c r="D229" s="104"/>
      <c r="E229" s="101">
        <v>228</v>
      </c>
      <c r="F229" s="104"/>
      <c r="G229" s="104"/>
      <c r="H229" s="104"/>
      <c r="I229" s="105"/>
      <c r="J229" s="91">
        <f t="shared" si="2"/>
        <v>0</v>
      </c>
      <c r="K229" s="92"/>
      <c r="L229" s="93"/>
    </row>
    <row r="230" spans="1:12" ht="16">
      <c r="A230" s="104"/>
      <c r="B230" s="104"/>
      <c r="C230" s="104"/>
      <c r="D230" s="104"/>
      <c r="E230" s="101">
        <v>229</v>
      </c>
      <c r="F230" s="104"/>
      <c r="G230" s="104"/>
      <c r="H230" s="104"/>
      <c r="I230" s="105"/>
      <c r="J230" s="91">
        <f t="shared" si="2"/>
        <v>0</v>
      </c>
      <c r="K230" s="92"/>
      <c r="L230" s="93"/>
    </row>
    <row r="231" spans="1:12" ht="16">
      <c r="A231" s="104"/>
      <c r="B231" s="104"/>
      <c r="C231" s="104"/>
      <c r="D231" s="104"/>
      <c r="E231" s="101">
        <v>230</v>
      </c>
      <c r="F231" s="104"/>
      <c r="G231" s="104"/>
      <c r="H231" s="104"/>
      <c r="I231" s="105"/>
      <c r="J231" s="91">
        <f t="shared" si="2"/>
        <v>0</v>
      </c>
      <c r="K231" s="92"/>
      <c r="L231" s="93"/>
    </row>
    <row r="232" spans="1:12" ht="16">
      <c r="A232" s="104"/>
      <c r="B232" s="104"/>
      <c r="C232" s="104"/>
      <c r="D232" s="104"/>
      <c r="E232" s="101">
        <v>231</v>
      </c>
      <c r="F232" s="104"/>
      <c r="G232" s="104"/>
      <c r="H232" s="104"/>
      <c r="I232" s="105"/>
      <c r="J232" s="91">
        <f t="shared" si="2"/>
        <v>0</v>
      </c>
      <c r="K232" s="92"/>
      <c r="L232" s="93"/>
    </row>
    <row r="233" spans="1:12" ht="16">
      <c r="A233" s="104"/>
      <c r="B233" s="104"/>
      <c r="C233" s="104"/>
      <c r="D233" s="104"/>
      <c r="E233" s="101">
        <v>232</v>
      </c>
      <c r="F233" s="104"/>
      <c r="G233" s="104"/>
      <c r="H233" s="104"/>
      <c r="I233" s="105"/>
      <c r="J233" s="91">
        <f t="shared" si="2"/>
        <v>0</v>
      </c>
      <c r="K233" s="92"/>
      <c r="L233" s="93"/>
    </row>
    <row r="234" spans="1:12" ht="16">
      <c r="A234" s="104"/>
      <c r="B234" s="104"/>
      <c r="C234" s="104"/>
      <c r="D234" s="104"/>
      <c r="E234" s="101">
        <v>233</v>
      </c>
      <c r="F234" s="104"/>
      <c r="G234" s="104"/>
      <c r="H234" s="104"/>
      <c r="I234" s="105"/>
      <c r="J234" s="91">
        <f t="shared" si="2"/>
        <v>0</v>
      </c>
      <c r="K234" s="92"/>
      <c r="L234" s="93"/>
    </row>
    <row r="235" spans="1:12" ht="16">
      <c r="A235" s="104"/>
      <c r="B235" s="104"/>
      <c r="C235" s="104"/>
      <c r="D235" s="104"/>
      <c r="E235" s="101">
        <v>234</v>
      </c>
      <c r="F235" s="104"/>
      <c r="G235" s="104"/>
      <c r="H235" s="104"/>
      <c r="I235" s="105"/>
      <c r="J235" s="91">
        <f t="shared" si="2"/>
        <v>0</v>
      </c>
      <c r="K235" s="92"/>
      <c r="L235" s="93"/>
    </row>
    <row r="236" spans="1:12" ht="16">
      <c r="A236" s="104"/>
      <c r="B236" s="104"/>
      <c r="C236" s="104"/>
      <c r="D236" s="104"/>
      <c r="E236" s="101">
        <v>235</v>
      </c>
      <c r="F236" s="104"/>
      <c r="G236" s="104"/>
      <c r="H236" s="104"/>
      <c r="I236" s="105"/>
      <c r="J236" s="91">
        <f t="shared" si="2"/>
        <v>0</v>
      </c>
      <c r="K236" s="92"/>
      <c r="L236" s="93"/>
    </row>
    <row r="237" spans="1:12" ht="16">
      <c r="A237" s="104"/>
      <c r="B237" s="104"/>
      <c r="C237" s="104"/>
      <c r="D237" s="104"/>
      <c r="E237" s="101">
        <v>236</v>
      </c>
      <c r="F237" s="104"/>
      <c r="G237" s="104"/>
      <c r="H237" s="104"/>
      <c r="I237" s="105"/>
      <c r="J237" s="91">
        <f t="shared" si="2"/>
        <v>0</v>
      </c>
      <c r="K237" s="92"/>
      <c r="L237" s="93"/>
    </row>
    <row r="238" spans="1:12" ht="16">
      <c r="A238" s="104"/>
      <c r="B238" s="104"/>
      <c r="C238" s="104"/>
      <c r="D238" s="104"/>
      <c r="E238" s="101">
        <v>237</v>
      </c>
      <c r="F238" s="104"/>
      <c r="G238" s="104"/>
      <c r="H238" s="104"/>
      <c r="I238" s="105"/>
      <c r="J238" s="91">
        <f t="shared" si="2"/>
        <v>0</v>
      </c>
      <c r="K238" s="92"/>
      <c r="L238" s="93"/>
    </row>
    <row r="239" spans="1:12" ht="16">
      <c r="A239" s="104"/>
      <c r="B239" s="104"/>
      <c r="C239" s="104"/>
      <c r="D239" s="104"/>
      <c r="E239" s="101">
        <v>238</v>
      </c>
      <c r="F239" s="104"/>
      <c r="G239" s="104"/>
      <c r="H239" s="104"/>
      <c r="I239" s="105"/>
      <c r="J239" s="91">
        <f t="shared" si="2"/>
        <v>0</v>
      </c>
      <c r="K239" s="92"/>
      <c r="L239" s="93"/>
    </row>
    <row r="240" spans="1:12" ht="16">
      <c r="A240" s="104"/>
      <c r="B240" s="104"/>
      <c r="C240" s="104"/>
      <c r="D240" s="104"/>
      <c r="E240" s="101">
        <v>239</v>
      </c>
      <c r="F240" s="104"/>
      <c r="G240" s="104"/>
      <c r="H240" s="104"/>
      <c r="I240" s="105"/>
      <c r="J240" s="91">
        <f t="shared" si="2"/>
        <v>0</v>
      </c>
      <c r="K240" s="92"/>
      <c r="L240" s="93"/>
    </row>
    <row r="241" spans="1:12" ht="16">
      <c r="A241" s="104"/>
      <c r="B241" s="104"/>
      <c r="C241" s="104"/>
      <c r="D241" s="104"/>
      <c r="E241" s="101">
        <v>240</v>
      </c>
      <c r="F241" s="104"/>
      <c r="G241" s="104"/>
      <c r="H241" s="104"/>
      <c r="I241" s="105"/>
      <c r="J241" s="91">
        <f t="shared" si="2"/>
        <v>0</v>
      </c>
      <c r="K241" s="92"/>
      <c r="L241" s="93"/>
    </row>
    <row r="242" spans="1:12" ht="16">
      <c r="A242" s="104"/>
      <c r="B242" s="104"/>
      <c r="C242" s="104"/>
      <c r="D242" s="104"/>
      <c r="E242" s="101">
        <v>241</v>
      </c>
      <c r="F242" s="104"/>
      <c r="G242" s="104"/>
      <c r="H242" s="104"/>
      <c r="I242" s="105"/>
      <c r="J242" s="91">
        <f t="shared" si="2"/>
        <v>0</v>
      </c>
      <c r="K242" s="92"/>
      <c r="L242" s="93"/>
    </row>
    <row r="243" spans="1:12" ht="16">
      <c r="A243" s="104"/>
      <c r="B243" s="104"/>
      <c r="C243" s="104"/>
      <c r="D243" s="104"/>
      <c r="E243" s="101">
        <v>242</v>
      </c>
      <c r="F243" s="104"/>
      <c r="G243" s="104"/>
      <c r="H243" s="104"/>
      <c r="I243" s="105"/>
      <c r="J243" s="91">
        <f t="shared" si="2"/>
        <v>0</v>
      </c>
      <c r="K243" s="92"/>
      <c r="L243" s="93"/>
    </row>
    <row r="244" spans="1:12" ht="16">
      <c r="A244" s="104"/>
      <c r="B244" s="104"/>
      <c r="C244" s="104"/>
      <c r="D244" s="104"/>
      <c r="E244" s="101">
        <v>243</v>
      </c>
      <c r="F244" s="104"/>
      <c r="G244" s="104"/>
      <c r="H244" s="104"/>
      <c r="I244" s="105"/>
      <c r="J244" s="91">
        <f t="shared" si="2"/>
        <v>0</v>
      </c>
      <c r="K244" s="92"/>
      <c r="L244" s="93"/>
    </row>
    <row r="245" spans="1:12" ht="16">
      <c r="A245" s="104"/>
      <c r="B245" s="104"/>
      <c r="C245" s="104"/>
      <c r="D245" s="104"/>
      <c r="E245" s="101">
        <v>244</v>
      </c>
      <c r="F245" s="104"/>
      <c r="G245" s="104"/>
      <c r="H245" s="104"/>
      <c r="I245" s="105"/>
      <c r="J245" s="91">
        <f t="shared" si="2"/>
        <v>0</v>
      </c>
      <c r="K245" s="92"/>
      <c r="L245" s="93"/>
    </row>
    <row r="246" spans="1:12" ht="16">
      <c r="A246" s="104"/>
      <c r="B246" s="104"/>
      <c r="C246" s="104"/>
      <c r="D246" s="104"/>
      <c r="E246" s="101">
        <v>245</v>
      </c>
      <c r="F246" s="104"/>
      <c r="G246" s="104"/>
      <c r="H246" s="104"/>
      <c r="I246" s="105"/>
      <c r="J246" s="91">
        <f t="shared" si="2"/>
        <v>0</v>
      </c>
      <c r="K246" s="92"/>
      <c r="L246" s="93"/>
    </row>
    <row r="247" spans="1:12" ht="16">
      <c r="A247" s="104"/>
      <c r="B247" s="104"/>
      <c r="C247" s="104"/>
      <c r="D247" s="104"/>
      <c r="E247" s="101">
        <v>246</v>
      </c>
      <c r="F247" s="104"/>
      <c r="G247" s="104"/>
      <c r="H247" s="104"/>
      <c r="I247" s="105"/>
      <c r="J247" s="91">
        <f t="shared" si="2"/>
        <v>0</v>
      </c>
      <c r="K247" s="92"/>
      <c r="L247" s="93"/>
    </row>
    <row r="248" spans="1:12" ht="16">
      <c r="A248" s="104"/>
      <c r="B248" s="104"/>
      <c r="C248" s="104"/>
      <c r="D248" s="104"/>
      <c r="E248" s="101">
        <v>247</v>
      </c>
      <c r="F248" s="104"/>
      <c r="G248" s="104"/>
      <c r="H248" s="104"/>
      <c r="I248" s="105"/>
      <c r="J248" s="91">
        <f t="shared" si="2"/>
        <v>0</v>
      </c>
      <c r="K248" s="92"/>
      <c r="L248" s="93"/>
    </row>
    <row r="249" spans="1:12" ht="16">
      <c r="A249" s="104"/>
      <c r="B249" s="104"/>
      <c r="C249" s="104"/>
      <c r="D249" s="104"/>
      <c r="E249" s="101">
        <v>248</v>
      </c>
      <c r="F249" s="104"/>
      <c r="G249" s="104"/>
      <c r="H249" s="104"/>
      <c r="I249" s="105"/>
      <c r="J249" s="91">
        <f t="shared" si="2"/>
        <v>0</v>
      </c>
      <c r="K249" s="92"/>
      <c r="L249" s="93"/>
    </row>
    <row r="250" spans="1:12" ht="16">
      <c r="A250" s="104"/>
      <c r="B250" s="104"/>
      <c r="C250" s="104"/>
      <c r="D250" s="104"/>
      <c r="E250" s="101">
        <v>249</v>
      </c>
      <c r="F250" s="104"/>
      <c r="G250" s="104"/>
      <c r="H250" s="104"/>
      <c r="I250" s="105"/>
      <c r="J250" s="91">
        <f t="shared" si="2"/>
        <v>0</v>
      </c>
      <c r="K250" s="92"/>
      <c r="L250" s="93"/>
    </row>
    <row r="251" spans="1:12" ht="16">
      <c r="A251" s="104"/>
      <c r="B251" s="104"/>
      <c r="C251" s="104"/>
      <c r="D251" s="104"/>
      <c r="E251" s="101">
        <v>250</v>
      </c>
      <c r="F251" s="104"/>
      <c r="G251" s="104"/>
      <c r="H251" s="104"/>
      <c r="I251" s="105"/>
      <c r="J251" s="91">
        <f t="shared" si="2"/>
        <v>0</v>
      </c>
      <c r="K251" s="92"/>
      <c r="L251" s="93"/>
    </row>
    <row r="252" spans="1:12" ht="16">
      <c r="A252" s="104"/>
      <c r="B252" s="104"/>
      <c r="C252" s="104"/>
      <c r="D252" s="104"/>
      <c r="E252" s="101">
        <v>251</v>
      </c>
      <c r="F252" s="104"/>
      <c r="G252" s="104"/>
      <c r="H252" s="104"/>
      <c r="I252" s="105"/>
      <c r="J252" s="91">
        <f t="shared" si="2"/>
        <v>0</v>
      </c>
      <c r="K252" s="92"/>
      <c r="L252" s="93"/>
    </row>
    <row r="253" spans="1:12" ht="16">
      <c r="A253" s="104"/>
      <c r="B253" s="104"/>
      <c r="C253" s="104"/>
      <c r="D253" s="104"/>
      <c r="E253" s="101">
        <v>252</v>
      </c>
      <c r="F253" s="104"/>
      <c r="G253" s="104"/>
      <c r="H253" s="104"/>
      <c r="I253" s="105"/>
      <c r="J253" s="91">
        <f t="shared" si="2"/>
        <v>0</v>
      </c>
      <c r="K253" s="92"/>
      <c r="L253" s="93"/>
    </row>
    <row r="254" spans="1:12" ht="16">
      <c r="A254" s="104"/>
      <c r="B254" s="104"/>
      <c r="C254" s="104"/>
      <c r="D254" s="104"/>
      <c r="E254" s="101">
        <v>253</v>
      </c>
      <c r="F254" s="104"/>
      <c r="G254" s="104"/>
      <c r="H254" s="104"/>
      <c r="I254" s="105"/>
      <c r="J254" s="91">
        <f t="shared" si="2"/>
        <v>0</v>
      </c>
      <c r="K254" s="92"/>
      <c r="L254" s="93"/>
    </row>
    <row r="255" spans="1:12" ht="16">
      <c r="A255" s="104"/>
      <c r="B255" s="104"/>
      <c r="C255" s="104"/>
      <c r="D255" s="104"/>
      <c r="E255" s="101">
        <v>254</v>
      </c>
      <c r="F255" s="104"/>
      <c r="G255" s="104"/>
      <c r="H255" s="104"/>
      <c r="I255" s="105"/>
      <c r="J255" s="91">
        <f t="shared" si="2"/>
        <v>0</v>
      </c>
      <c r="K255" s="92"/>
      <c r="L255" s="93"/>
    </row>
    <row r="256" spans="1:12" ht="16">
      <c r="A256" s="104"/>
      <c r="B256" s="104"/>
      <c r="C256" s="104"/>
      <c r="D256" s="104"/>
      <c r="E256" s="101">
        <v>255</v>
      </c>
      <c r="F256" s="104"/>
      <c r="G256" s="104"/>
      <c r="H256" s="104"/>
      <c r="I256" s="105"/>
      <c r="J256" s="91">
        <f t="shared" si="2"/>
        <v>0</v>
      </c>
      <c r="K256" s="92"/>
      <c r="L256" s="93"/>
    </row>
    <row r="257" spans="1:12" ht="16">
      <c r="A257" s="104"/>
      <c r="B257" s="104"/>
      <c r="C257" s="104"/>
      <c r="D257" s="104"/>
      <c r="E257" s="101">
        <v>256</v>
      </c>
      <c r="F257" s="104"/>
      <c r="G257" s="104"/>
      <c r="H257" s="104"/>
      <c r="I257" s="105"/>
      <c r="J257" s="91">
        <f t="shared" si="2"/>
        <v>0</v>
      </c>
      <c r="K257" s="92"/>
      <c r="L257" s="93"/>
    </row>
    <row r="258" spans="1:12" ht="16">
      <c r="A258" s="104"/>
      <c r="B258" s="104"/>
      <c r="C258" s="104"/>
      <c r="D258" s="104"/>
      <c r="E258" s="101">
        <v>257</v>
      </c>
      <c r="F258" s="104"/>
      <c r="G258" s="104"/>
      <c r="H258" s="104"/>
      <c r="I258" s="105"/>
      <c r="J258" s="91">
        <f t="shared" si="2"/>
        <v>0</v>
      </c>
      <c r="K258" s="92"/>
      <c r="L258" s="93"/>
    </row>
    <row r="259" spans="1:12" ht="16">
      <c r="A259" s="104"/>
      <c r="B259" s="104"/>
      <c r="C259" s="104"/>
      <c r="D259" s="104"/>
      <c r="E259" s="101">
        <v>258</v>
      </c>
      <c r="F259" s="104"/>
      <c r="G259" s="104"/>
      <c r="H259" s="104"/>
      <c r="I259" s="105"/>
      <c r="J259" s="91">
        <f t="shared" si="2"/>
        <v>0</v>
      </c>
      <c r="K259" s="92"/>
      <c r="L259" s="93"/>
    </row>
    <row r="260" spans="1:12" ht="16">
      <c r="A260" s="104"/>
      <c r="B260" s="104"/>
      <c r="C260" s="104"/>
      <c r="D260" s="104"/>
      <c r="E260" s="101">
        <v>259</v>
      </c>
      <c r="F260" s="104"/>
      <c r="G260" s="104"/>
      <c r="H260" s="104"/>
      <c r="I260" s="105"/>
      <c r="J260" s="91">
        <f t="shared" si="2"/>
        <v>0</v>
      </c>
      <c r="K260" s="92"/>
      <c r="L260" s="93"/>
    </row>
    <row r="261" spans="1:12" ht="16">
      <c r="A261" s="104"/>
      <c r="B261" s="104"/>
      <c r="C261" s="104"/>
      <c r="D261" s="104"/>
      <c r="E261" s="101">
        <v>260</v>
      </c>
      <c r="F261" s="104"/>
      <c r="G261" s="104"/>
      <c r="H261" s="104"/>
      <c r="I261" s="105"/>
      <c r="J261" s="91">
        <f t="shared" si="2"/>
        <v>0</v>
      </c>
      <c r="K261" s="92"/>
      <c r="L261" s="93"/>
    </row>
    <row r="262" spans="1:12" ht="16">
      <c r="A262" s="104"/>
      <c r="B262" s="104"/>
      <c r="C262" s="104"/>
      <c r="D262" s="104"/>
      <c r="E262" s="101">
        <v>261</v>
      </c>
      <c r="F262" s="104"/>
      <c r="G262" s="104"/>
      <c r="H262" s="104"/>
      <c r="I262" s="105"/>
      <c r="J262" s="91">
        <f t="shared" si="2"/>
        <v>0</v>
      </c>
      <c r="K262" s="92"/>
      <c r="L262" s="93"/>
    </row>
    <row r="263" spans="1:12" ht="16">
      <c r="A263" s="104"/>
      <c r="B263" s="104"/>
      <c r="C263" s="104"/>
      <c r="D263" s="104"/>
      <c r="E263" s="101">
        <v>262</v>
      </c>
      <c r="F263" s="104"/>
      <c r="G263" s="104"/>
      <c r="H263" s="104"/>
      <c r="I263" s="105"/>
      <c r="J263" s="91">
        <f t="shared" si="2"/>
        <v>0</v>
      </c>
      <c r="K263" s="92"/>
      <c r="L263" s="93"/>
    </row>
    <row r="264" spans="1:12" ht="16">
      <c r="A264" s="104"/>
      <c r="B264" s="104"/>
      <c r="C264" s="104"/>
      <c r="D264" s="104"/>
      <c r="E264" s="101">
        <v>263</v>
      </c>
      <c r="F264" s="104"/>
      <c r="G264" s="104"/>
      <c r="H264" s="104"/>
      <c r="I264" s="105"/>
      <c r="J264" s="91">
        <f t="shared" ref="J264:J301" si="3">IF(OR(H264=5,H264=10, H264=15, H264="BP",H264="SCR"),"NT",I264)</f>
        <v>0</v>
      </c>
      <c r="K264" s="92"/>
      <c r="L264" s="93"/>
    </row>
    <row r="265" spans="1:12" ht="16">
      <c r="A265" s="104"/>
      <c r="B265" s="104"/>
      <c r="C265" s="104"/>
      <c r="D265" s="104"/>
      <c r="E265" s="101">
        <v>264</v>
      </c>
      <c r="F265" s="104"/>
      <c r="G265" s="104"/>
      <c r="H265" s="104"/>
      <c r="I265" s="105"/>
      <c r="J265" s="91">
        <f t="shared" si="3"/>
        <v>0</v>
      </c>
      <c r="K265" s="92"/>
      <c r="L265" s="93"/>
    </row>
    <row r="266" spans="1:12" ht="16">
      <c r="A266" s="104"/>
      <c r="B266" s="104"/>
      <c r="C266" s="104"/>
      <c r="D266" s="104"/>
      <c r="E266" s="101">
        <v>265</v>
      </c>
      <c r="F266" s="104"/>
      <c r="G266" s="104"/>
      <c r="H266" s="104"/>
      <c r="I266" s="105"/>
      <c r="J266" s="91">
        <f t="shared" si="3"/>
        <v>0</v>
      </c>
      <c r="K266" s="92"/>
      <c r="L266" s="93"/>
    </row>
    <row r="267" spans="1:12" ht="16">
      <c r="A267" s="104"/>
      <c r="B267" s="104"/>
      <c r="C267" s="104"/>
      <c r="D267" s="104"/>
      <c r="E267" s="101">
        <v>266</v>
      </c>
      <c r="F267" s="104"/>
      <c r="G267" s="104"/>
      <c r="H267" s="104"/>
      <c r="I267" s="105"/>
      <c r="J267" s="91">
        <f t="shared" si="3"/>
        <v>0</v>
      </c>
      <c r="K267" s="92"/>
      <c r="L267" s="93"/>
    </row>
    <row r="268" spans="1:12" ht="16">
      <c r="A268" s="104"/>
      <c r="B268" s="104"/>
      <c r="C268" s="104"/>
      <c r="D268" s="104"/>
      <c r="E268" s="101">
        <v>267</v>
      </c>
      <c r="F268" s="104"/>
      <c r="G268" s="104"/>
      <c r="H268" s="104"/>
      <c r="I268" s="105"/>
      <c r="J268" s="91">
        <f t="shared" si="3"/>
        <v>0</v>
      </c>
      <c r="K268" s="92"/>
      <c r="L268" s="93"/>
    </row>
    <row r="269" spans="1:12" ht="16">
      <c r="A269" s="104"/>
      <c r="B269" s="104"/>
      <c r="C269" s="104"/>
      <c r="D269" s="104"/>
      <c r="E269" s="101">
        <v>268</v>
      </c>
      <c r="F269" s="104"/>
      <c r="G269" s="104"/>
      <c r="H269" s="104"/>
      <c r="I269" s="105"/>
      <c r="J269" s="91">
        <f t="shared" si="3"/>
        <v>0</v>
      </c>
      <c r="K269" s="92"/>
      <c r="L269" s="93"/>
    </row>
    <row r="270" spans="1:12" ht="16">
      <c r="A270" s="104"/>
      <c r="B270" s="104"/>
      <c r="C270" s="104"/>
      <c r="D270" s="104"/>
      <c r="E270" s="101">
        <v>269</v>
      </c>
      <c r="F270" s="104"/>
      <c r="G270" s="104"/>
      <c r="H270" s="104"/>
      <c r="I270" s="105"/>
      <c r="J270" s="91">
        <f t="shared" si="3"/>
        <v>0</v>
      </c>
      <c r="K270" s="92"/>
      <c r="L270" s="93"/>
    </row>
    <row r="271" spans="1:12" ht="16">
      <c r="A271" s="104"/>
      <c r="B271" s="104"/>
      <c r="C271" s="104"/>
      <c r="D271" s="104"/>
      <c r="E271" s="101">
        <v>270</v>
      </c>
      <c r="F271" s="104"/>
      <c r="G271" s="104"/>
      <c r="H271" s="104"/>
      <c r="I271" s="105"/>
      <c r="J271" s="91">
        <f t="shared" si="3"/>
        <v>0</v>
      </c>
      <c r="K271" s="92"/>
      <c r="L271" s="93"/>
    </row>
    <row r="272" spans="1:12" ht="16">
      <c r="A272" s="104"/>
      <c r="B272" s="104"/>
      <c r="C272" s="104"/>
      <c r="D272" s="104"/>
      <c r="E272" s="101">
        <v>271</v>
      </c>
      <c r="F272" s="104"/>
      <c r="G272" s="104"/>
      <c r="H272" s="104"/>
      <c r="I272" s="105"/>
      <c r="J272" s="91">
        <f t="shared" si="3"/>
        <v>0</v>
      </c>
      <c r="K272" s="92"/>
      <c r="L272" s="93"/>
    </row>
    <row r="273" spans="1:12" ht="16">
      <c r="A273" s="104"/>
      <c r="B273" s="104"/>
      <c r="C273" s="104"/>
      <c r="D273" s="104"/>
      <c r="E273" s="101">
        <v>272</v>
      </c>
      <c r="F273" s="104"/>
      <c r="G273" s="104"/>
      <c r="H273" s="104"/>
      <c r="I273" s="105"/>
      <c r="J273" s="91">
        <f t="shared" si="3"/>
        <v>0</v>
      </c>
      <c r="K273" s="92"/>
      <c r="L273" s="93"/>
    </row>
    <row r="274" spans="1:12" ht="16">
      <c r="A274" s="104"/>
      <c r="B274" s="104"/>
      <c r="C274" s="104"/>
      <c r="D274" s="104"/>
      <c r="E274" s="101">
        <v>273</v>
      </c>
      <c r="F274" s="104"/>
      <c r="G274" s="104"/>
      <c r="H274" s="104"/>
      <c r="I274" s="105"/>
      <c r="J274" s="91">
        <f t="shared" si="3"/>
        <v>0</v>
      </c>
      <c r="K274" s="92"/>
      <c r="L274" s="93"/>
    </row>
    <row r="275" spans="1:12" ht="16">
      <c r="A275" s="104"/>
      <c r="B275" s="104"/>
      <c r="C275" s="104"/>
      <c r="D275" s="104"/>
      <c r="E275" s="101">
        <v>274</v>
      </c>
      <c r="F275" s="104"/>
      <c r="G275" s="104"/>
      <c r="H275" s="104"/>
      <c r="I275" s="105"/>
      <c r="J275" s="91">
        <f t="shared" si="3"/>
        <v>0</v>
      </c>
      <c r="K275" s="92"/>
      <c r="L275" s="93"/>
    </row>
    <row r="276" spans="1:12" ht="16">
      <c r="A276" s="104"/>
      <c r="B276" s="104"/>
      <c r="C276" s="104"/>
      <c r="D276" s="104"/>
      <c r="E276" s="101">
        <v>275</v>
      </c>
      <c r="F276" s="104"/>
      <c r="G276" s="104"/>
      <c r="H276" s="104"/>
      <c r="I276" s="105"/>
      <c r="J276" s="91">
        <f t="shared" si="3"/>
        <v>0</v>
      </c>
      <c r="K276" s="92"/>
      <c r="L276" s="93"/>
    </row>
    <row r="277" spans="1:12" ht="16">
      <c r="A277" s="104"/>
      <c r="B277" s="104"/>
      <c r="C277" s="104"/>
      <c r="D277" s="104"/>
      <c r="E277" s="101">
        <v>276</v>
      </c>
      <c r="F277" s="104"/>
      <c r="G277" s="104"/>
      <c r="H277" s="104"/>
      <c r="I277" s="105"/>
      <c r="J277" s="91">
        <f t="shared" si="3"/>
        <v>0</v>
      </c>
      <c r="K277" s="92"/>
      <c r="L277" s="93"/>
    </row>
    <row r="278" spans="1:12" ht="16">
      <c r="A278" s="104"/>
      <c r="B278" s="104"/>
      <c r="C278" s="104"/>
      <c r="D278" s="104"/>
      <c r="E278" s="101">
        <v>277</v>
      </c>
      <c r="F278" s="104"/>
      <c r="G278" s="104"/>
      <c r="H278" s="104"/>
      <c r="I278" s="105"/>
      <c r="J278" s="91">
        <f t="shared" si="3"/>
        <v>0</v>
      </c>
      <c r="K278" s="92"/>
      <c r="L278" s="93"/>
    </row>
    <row r="279" spans="1:12" ht="16">
      <c r="A279" s="104"/>
      <c r="B279" s="104"/>
      <c r="C279" s="104"/>
      <c r="D279" s="104"/>
      <c r="E279" s="101">
        <v>278</v>
      </c>
      <c r="F279" s="104"/>
      <c r="G279" s="104"/>
      <c r="H279" s="104"/>
      <c r="I279" s="105"/>
      <c r="J279" s="91">
        <f t="shared" si="3"/>
        <v>0</v>
      </c>
      <c r="K279" s="92"/>
      <c r="L279" s="93"/>
    </row>
    <row r="280" spans="1:12" ht="16">
      <c r="A280" s="104"/>
      <c r="B280" s="104"/>
      <c r="C280" s="104"/>
      <c r="D280" s="104"/>
      <c r="E280" s="101">
        <v>279</v>
      </c>
      <c r="F280" s="104"/>
      <c r="G280" s="104"/>
      <c r="H280" s="104"/>
      <c r="I280" s="105"/>
      <c r="J280" s="91">
        <f t="shared" si="3"/>
        <v>0</v>
      </c>
      <c r="K280" s="92"/>
      <c r="L280" s="93"/>
    </row>
    <row r="281" spans="1:12" ht="16">
      <c r="A281" s="104"/>
      <c r="B281" s="104"/>
      <c r="C281" s="104"/>
      <c r="D281" s="104"/>
      <c r="E281" s="101">
        <v>280</v>
      </c>
      <c r="F281" s="104"/>
      <c r="G281" s="104"/>
      <c r="H281" s="104"/>
      <c r="I281" s="105"/>
      <c r="J281" s="91">
        <f t="shared" si="3"/>
        <v>0</v>
      </c>
      <c r="K281" s="92"/>
      <c r="L281" s="93"/>
    </row>
    <row r="282" spans="1:12" ht="16">
      <c r="A282" s="104"/>
      <c r="B282" s="104"/>
      <c r="C282" s="104"/>
      <c r="D282" s="104"/>
      <c r="E282" s="101">
        <v>281</v>
      </c>
      <c r="F282" s="104"/>
      <c r="G282" s="104"/>
      <c r="H282" s="104"/>
      <c r="I282" s="105"/>
      <c r="J282" s="91">
        <f t="shared" si="3"/>
        <v>0</v>
      </c>
      <c r="K282" s="92"/>
      <c r="L282" s="93"/>
    </row>
    <row r="283" spans="1:12" ht="16">
      <c r="A283" s="104"/>
      <c r="B283" s="104"/>
      <c r="C283" s="104"/>
      <c r="D283" s="104"/>
      <c r="E283" s="101">
        <v>282</v>
      </c>
      <c r="F283" s="104"/>
      <c r="G283" s="104"/>
      <c r="H283" s="104"/>
      <c r="I283" s="105"/>
      <c r="J283" s="91">
        <f t="shared" si="3"/>
        <v>0</v>
      </c>
      <c r="K283" s="92"/>
      <c r="L283" s="93"/>
    </row>
    <row r="284" spans="1:12" ht="16">
      <c r="A284" s="104"/>
      <c r="B284" s="104"/>
      <c r="C284" s="104"/>
      <c r="D284" s="104"/>
      <c r="E284" s="101">
        <v>283</v>
      </c>
      <c r="F284" s="104"/>
      <c r="G284" s="104"/>
      <c r="H284" s="104"/>
      <c r="I284" s="105"/>
      <c r="J284" s="91">
        <f t="shared" si="3"/>
        <v>0</v>
      </c>
      <c r="K284" s="92"/>
      <c r="L284" s="93"/>
    </row>
    <row r="285" spans="1:12" ht="16">
      <c r="A285" s="104"/>
      <c r="B285" s="104"/>
      <c r="C285" s="104"/>
      <c r="D285" s="104"/>
      <c r="E285" s="101">
        <v>284</v>
      </c>
      <c r="F285" s="104"/>
      <c r="G285" s="104"/>
      <c r="H285" s="104"/>
      <c r="I285" s="105"/>
      <c r="J285" s="91">
        <f t="shared" si="3"/>
        <v>0</v>
      </c>
      <c r="K285" s="92"/>
      <c r="L285" s="93"/>
    </row>
    <row r="286" spans="1:12" ht="16">
      <c r="A286" s="104"/>
      <c r="B286" s="104"/>
      <c r="C286" s="104"/>
      <c r="D286" s="104"/>
      <c r="E286" s="101">
        <v>285</v>
      </c>
      <c r="F286" s="104"/>
      <c r="G286" s="104"/>
      <c r="H286" s="104"/>
      <c r="I286" s="105"/>
      <c r="J286" s="91">
        <f t="shared" si="3"/>
        <v>0</v>
      </c>
      <c r="K286" s="92"/>
      <c r="L286" s="93"/>
    </row>
    <row r="287" spans="1:12" ht="16">
      <c r="A287" s="104"/>
      <c r="B287" s="104"/>
      <c r="C287" s="104"/>
      <c r="D287" s="104"/>
      <c r="E287" s="101">
        <v>286</v>
      </c>
      <c r="F287" s="104"/>
      <c r="G287" s="104"/>
      <c r="H287" s="104"/>
      <c r="I287" s="105"/>
      <c r="J287" s="91">
        <f t="shared" si="3"/>
        <v>0</v>
      </c>
      <c r="K287" s="92"/>
      <c r="L287" s="93"/>
    </row>
    <row r="288" spans="1:12" ht="16">
      <c r="A288" s="104"/>
      <c r="B288" s="104"/>
      <c r="C288" s="104"/>
      <c r="D288" s="104"/>
      <c r="E288" s="101">
        <v>287</v>
      </c>
      <c r="F288" s="104"/>
      <c r="G288" s="104"/>
      <c r="H288" s="104"/>
      <c r="I288" s="105"/>
      <c r="J288" s="91">
        <f t="shared" si="3"/>
        <v>0</v>
      </c>
      <c r="K288" s="92"/>
      <c r="L288" s="93"/>
    </row>
    <row r="289" spans="1:12" ht="16">
      <c r="A289" s="104"/>
      <c r="B289" s="104"/>
      <c r="C289" s="104"/>
      <c r="D289" s="104"/>
      <c r="E289" s="101">
        <v>288</v>
      </c>
      <c r="F289" s="104"/>
      <c r="G289" s="104"/>
      <c r="H289" s="104"/>
      <c r="I289" s="105"/>
      <c r="J289" s="91">
        <f t="shared" si="3"/>
        <v>0</v>
      </c>
      <c r="K289" s="92"/>
      <c r="L289" s="93"/>
    </row>
    <row r="290" spans="1:12" ht="16">
      <c r="A290" s="104"/>
      <c r="B290" s="104"/>
      <c r="C290" s="104"/>
      <c r="D290" s="104"/>
      <c r="E290" s="101">
        <v>289</v>
      </c>
      <c r="F290" s="104"/>
      <c r="G290" s="104"/>
      <c r="H290" s="104"/>
      <c r="I290" s="105"/>
      <c r="J290" s="91">
        <f t="shared" si="3"/>
        <v>0</v>
      </c>
      <c r="K290" s="92"/>
      <c r="L290" s="93"/>
    </row>
    <row r="291" spans="1:12" ht="16">
      <c r="A291" s="104"/>
      <c r="B291" s="104"/>
      <c r="C291" s="104"/>
      <c r="D291" s="104"/>
      <c r="E291" s="101">
        <v>290</v>
      </c>
      <c r="F291" s="104"/>
      <c r="G291" s="104"/>
      <c r="H291" s="104"/>
      <c r="I291" s="105"/>
      <c r="J291" s="91">
        <f t="shared" si="3"/>
        <v>0</v>
      </c>
      <c r="K291" s="92"/>
      <c r="L291" s="93"/>
    </row>
    <row r="292" spans="1:12" ht="16">
      <c r="A292" s="104"/>
      <c r="B292" s="104"/>
      <c r="C292" s="104"/>
      <c r="D292" s="104"/>
      <c r="E292" s="101">
        <v>291</v>
      </c>
      <c r="F292" s="104"/>
      <c r="G292" s="104"/>
      <c r="H292" s="104"/>
      <c r="I292" s="105"/>
      <c r="J292" s="91">
        <f t="shared" si="3"/>
        <v>0</v>
      </c>
      <c r="K292" s="92"/>
      <c r="L292" s="93"/>
    </row>
    <row r="293" spans="1:12" ht="16">
      <c r="A293" s="104"/>
      <c r="B293" s="104"/>
      <c r="C293" s="104"/>
      <c r="D293" s="104"/>
      <c r="E293" s="101">
        <v>292</v>
      </c>
      <c r="F293" s="104"/>
      <c r="G293" s="104"/>
      <c r="H293" s="104"/>
      <c r="I293" s="105"/>
      <c r="J293" s="91">
        <f t="shared" si="3"/>
        <v>0</v>
      </c>
      <c r="K293" s="92"/>
      <c r="L293" s="93"/>
    </row>
    <row r="294" spans="1:12" ht="16">
      <c r="A294" s="104"/>
      <c r="B294" s="104"/>
      <c r="C294" s="104"/>
      <c r="D294" s="104"/>
      <c r="E294" s="101">
        <v>293</v>
      </c>
      <c r="F294" s="104"/>
      <c r="G294" s="104"/>
      <c r="H294" s="104"/>
      <c r="I294" s="105"/>
      <c r="J294" s="91">
        <f t="shared" si="3"/>
        <v>0</v>
      </c>
      <c r="K294" s="92"/>
      <c r="L294" s="93"/>
    </row>
    <row r="295" spans="1:12" ht="16">
      <c r="A295" s="104"/>
      <c r="B295" s="104"/>
      <c r="C295" s="104"/>
      <c r="D295" s="104"/>
      <c r="E295" s="101">
        <v>294</v>
      </c>
      <c r="F295" s="104"/>
      <c r="G295" s="104"/>
      <c r="H295" s="104"/>
      <c r="I295" s="105"/>
      <c r="J295" s="91">
        <f t="shared" si="3"/>
        <v>0</v>
      </c>
      <c r="K295" s="92"/>
      <c r="L295" s="93"/>
    </row>
    <row r="296" spans="1:12" ht="16">
      <c r="A296" s="104"/>
      <c r="B296" s="104"/>
      <c r="C296" s="104"/>
      <c r="D296" s="104"/>
      <c r="E296" s="101">
        <v>295</v>
      </c>
      <c r="F296" s="104"/>
      <c r="G296" s="104"/>
      <c r="H296" s="104"/>
      <c r="I296" s="105"/>
      <c r="J296" s="91">
        <f t="shared" si="3"/>
        <v>0</v>
      </c>
      <c r="K296" s="92"/>
      <c r="L296" s="93"/>
    </row>
    <row r="297" spans="1:12" ht="16">
      <c r="A297" s="104"/>
      <c r="B297" s="104"/>
      <c r="C297" s="104"/>
      <c r="D297" s="104"/>
      <c r="E297" s="101">
        <v>296</v>
      </c>
      <c r="F297" s="104"/>
      <c r="G297" s="104"/>
      <c r="H297" s="104"/>
      <c r="I297" s="105"/>
      <c r="J297" s="91">
        <f t="shared" si="3"/>
        <v>0</v>
      </c>
      <c r="K297" s="92"/>
      <c r="L297" s="93"/>
    </row>
    <row r="298" spans="1:12" ht="16">
      <c r="A298" s="104"/>
      <c r="B298" s="104"/>
      <c r="C298" s="104"/>
      <c r="D298" s="104"/>
      <c r="E298" s="101">
        <v>297</v>
      </c>
      <c r="F298" s="104"/>
      <c r="G298" s="104"/>
      <c r="H298" s="104"/>
      <c r="I298" s="105"/>
      <c r="J298" s="91">
        <f t="shared" si="3"/>
        <v>0</v>
      </c>
      <c r="K298" s="92"/>
      <c r="L298" s="93"/>
    </row>
    <row r="299" spans="1:12" ht="16">
      <c r="A299" s="104"/>
      <c r="B299" s="104"/>
      <c r="C299" s="104"/>
      <c r="D299" s="104"/>
      <c r="E299" s="101">
        <v>298</v>
      </c>
      <c r="F299" s="104"/>
      <c r="G299" s="104"/>
      <c r="H299" s="104"/>
      <c r="I299" s="105"/>
      <c r="J299" s="91">
        <f t="shared" si="3"/>
        <v>0</v>
      </c>
      <c r="K299" s="92"/>
      <c r="L299" s="93"/>
    </row>
    <row r="300" spans="1:12" ht="16">
      <c r="A300" s="104"/>
      <c r="B300" s="104"/>
      <c r="C300" s="104"/>
      <c r="D300" s="104"/>
      <c r="E300" s="101">
        <v>299</v>
      </c>
      <c r="F300" s="104"/>
      <c r="G300" s="104"/>
      <c r="H300" s="104"/>
      <c r="I300" s="105"/>
      <c r="J300" s="91">
        <f t="shared" si="3"/>
        <v>0</v>
      </c>
      <c r="K300" s="92"/>
      <c r="L300" s="93"/>
    </row>
    <row r="301" spans="1:12" ht="16">
      <c r="A301" s="104"/>
      <c r="B301" s="104"/>
      <c r="C301" s="104"/>
      <c r="D301" s="104"/>
      <c r="E301" s="101">
        <v>300</v>
      </c>
      <c r="F301" s="104"/>
      <c r="G301" s="104"/>
      <c r="H301" s="104"/>
      <c r="I301" s="105"/>
      <c r="J301" s="91">
        <f t="shared" si="3"/>
        <v>0</v>
      </c>
      <c r="K301" s="92"/>
      <c r="L301" s="93"/>
    </row>
  </sheetData>
  <sortState ref="A2:L301">
    <sortCondition ref="I2:I301"/>
  </sortState>
  <dataValidations count="3">
    <dataValidation type="list" allowBlank="1" showInputMessage="1" showErrorMessage="1" sqref="A2:B301" xr:uid="{00000000-0002-0000-0200-000000000000}">
      <formula1>X</formula1>
    </dataValidation>
    <dataValidation type="list" allowBlank="1" showInputMessage="1" showErrorMessage="1" sqref="H2:H301" xr:uid="{00000000-0002-0000-0200-000001000000}">
      <formula1>Penalties</formula1>
    </dataValidation>
    <dataValidation type="list" allowBlank="1" showInputMessage="1" showErrorMessage="1" sqref="C3:C301" xr:uid="{00000000-0002-0000-02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1"/>
  <sheetViews>
    <sheetView topLeftCell="C1" workbookViewId="0">
      <selection activeCell="N15" sqref="N15"/>
    </sheetView>
  </sheetViews>
  <sheetFormatPr baseColWidth="10" defaultColWidth="8.83203125" defaultRowHeight="15"/>
  <cols>
    <col min="1" max="1" width="8" hidden="1" customWidth="1"/>
    <col min="2" max="2" width="6.33203125" hidden="1" customWidth="1"/>
    <col min="3" max="3" width="7.1640625" customWidth="1"/>
    <col min="4" max="4" width="7" hidden="1" customWidth="1"/>
    <col min="6" max="6" width="23.83203125" customWidth="1"/>
    <col min="7" max="7" width="22.6640625" customWidth="1"/>
    <col min="10" max="10" width="11.5" customWidth="1"/>
  </cols>
  <sheetData>
    <row r="1" spans="1:11" ht="30">
      <c r="A1" s="107" t="s">
        <v>124</v>
      </c>
      <c r="B1" s="107" t="s">
        <v>111</v>
      </c>
      <c r="C1" s="107" t="s">
        <v>108</v>
      </c>
      <c r="D1" s="107" t="s">
        <v>96</v>
      </c>
      <c r="E1" s="107" t="s">
        <v>109</v>
      </c>
      <c r="F1" s="107" t="s">
        <v>43</v>
      </c>
      <c r="G1" s="107" t="s">
        <v>42</v>
      </c>
      <c r="H1" s="107" t="s">
        <v>113</v>
      </c>
      <c r="I1" s="108" t="s">
        <v>110</v>
      </c>
      <c r="J1" s="107" t="s">
        <v>115</v>
      </c>
      <c r="K1" s="107" t="s">
        <v>116</v>
      </c>
    </row>
    <row r="2" spans="1:11" ht="16">
      <c r="A2" s="104"/>
      <c r="B2" s="104"/>
      <c r="C2" s="104"/>
      <c r="D2" s="104"/>
      <c r="E2" s="101">
        <v>1</v>
      </c>
      <c r="F2" s="104" t="s">
        <v>519</v>
      </c>
      <c r="G2" s="104" t="s">
        <v>520</v>
      </c>
      <c r="H2" s="104"/>
      <c r="I2" s="105">
        <v>15.808999999999999</v>
      </c>
      <c r="J2" s="92" t="s">
        <v>691</v>
      </c>
      <c r="K2" s="93">
        <v>77</v>
      </c>
    </row>
    <row r="3" spans="1:11" ht="16">
      <c r="A3" s="104"/>
      <c r="B3" s="104"/>
      <c r="C3" s="104"/>
      <c r="D3" s="104"/>
      <c r="E3" s="101">
        <v>2</v>
      </c>
      <c r="F3" s="104" t="s">
        <v>379</v>
      </c>
      <c r="G3" s="104" t="s">
        <v>380</v>
      </c>
      <c r="H3" s="104"/>
      <c r="I3" s="105">
        <v>15.891</v>
      </c>
      <c r="J3" s="92"/>
      <c r="K3" s="93"/>
    </row>
    <row r="4" spans="1:11" ht="16">
      <c r="A4" s="104"/>
      <c r="B4" s="104"/>
      <c r="C4" s="104"/>
      <c r="D4" s="104"/>
      <c r="E4" s="101">
        <v>3</v>
      </c>
      <c r="F4" s="104" t="s">
        <v>446</v>
      </c>
      <c r="G4" s="104" t="s">
        <v>447</v>
      </c>
      <c r="H4" s="104"/>
      <c r="I4" s="105">
        <v>16.084</v>
      </c>
      <c r="J4" s="92"/>
      <c r="K4" s="93"/>
    </row>
    <row r="5" spans="1:11" ht="16">
      <c r="A5" s="104"/>
      <c r="B5" s="104"/>
      <c r="C5" s="104"/>
      <c r="D5" s="104"/>
      <c r="E5" s="101">
        <v>4</v>
      </c>
      <c r="F5" s="104" t="s">
        <v>379</v>
      </c>
      <c r="G5" s="104" t="s">
        <v>382</v>
      </c>
      <c r="H5" s="104"/>
      <c r="I5" s="105">
        <v>16.446000000000002</v>
      </c>
      <c r="J5" s="92" t="s">
        <v>699</v>
      </c>
      <c r="K5" s="93">
        <v>66</v>
      </c>
    </row>
    <row r="6" spans="1:11" ht="16">
      <c r="A6" s="104"/>
      <c r="B6" s="104"/>
      <c r="C6" s="104"/>
      <c r="D6" s="104"/>
      <c r="E6" s="101">
        <v>5</v>
      </c>
      <c r="F6" s="104" t="s">
        <v>569</v>
      </c>
      <c r="G6" s="104" t="s">
        <v>570</v>
      </c>
      <c r="H6" s="104"/>
      <c r="I6" s="105">
        <v>16.507999999999999</v>
      </c>
      <c r="J6" s="92"/>
      <c r="K6" s="93"/>
    </row>
    <row r="7" spans="1:11" ht="16">
      <c r="A7" s="104"/>
      <c r="B7" s="104"/>
      <c r="C7" s="104"/>
      <c r="D7" s="104"/>
      <c r="E7" s="101">
        <v>6</v>
      </c>
      <c r="F7" s="104" t="s">
        <v>162</v>
      </c>
      <c r="G7" s="104" t="s">
        <v>163</v>
      </c>
      <c r="H7" s="104"/>
      <c r="I7" s="105">
        <v>16.774999999999999</v>
      </c>
      <c r="J7" s="92"/>
      <c r="K7" s="93"/>
    </row>
    <row r="8" spans="1:11" ht="16">
      <c r="A8" s="104"/>
      <c r="B8" s="104"/>
      <c r="C8" s="104"/>
      <c r="D8" s="104"/>
      <c r="E8" s="101">
        <v>7</v>
      </c>
      <c r="F8" s="104" t="s">
        <v>206</v>
      </c>
      <c r="G8" s="104" t="s">
        <v>207</v>
      </c>
      <c r="H8" s="104"/>
      <c r="I8" s="105">
        <v>17.116</v>
      </c>
      <c r="J8" s="92" t="s">
        <v>707</v>
      </c>
      <c r="K8" s="93">
        <v>44</v>
      </c>
    </row>
    <row r="9" spans="1:11" ht="16">
      <c r="A9" s="104"/>
      <c r="B9" s="104"/>
      <c r="C9" s="104"/>
      <c r="D9" s="104"/>
      <c r="E9" s="101">
        <v>8</v>
      </c>
      <c r="F9" s="104" t="s">
        <v>333</v>
      </c>
      <c r="G9" s="104" t="s">
        <v>334</v>
      </c>
      <c r="H9" s="104"/>
      <c r="I9" s="105">
        <v>17.774999999999999</v>
      </c>
      <c r="J9" s="92" t="s">
        <v>715</v>
      </c>
      <c r="K9" s="93">
        <v>33</v>
      </c>
    </row>
    <row r="10" spans="1:11" ht="16">
      <c r="A10" s="104"/>
      <c r="B10" s="104"/>
      <c r="C10" s="104"/>
      <c r="D10" s="104"/>
      <c r="E10" s="101">
        <v>9</v>
      </c>
      <c r="F10" s="104" t="s">
        <v>379</v>
      </c>
      <c r="G10" s="104" t="s">
        <v>381</v>
      </c>
      <c r="H10" s="104"/>
      <c r="I10" s="105" t="s">
        <v>584</v>
      </c>
      <c r="J10" s="92"/>
      <c r="K10" s="93"/>
    </row>
    <row r="11" spans="1:11" ht="16">
      <c r="A11" s="104"/>
      <c r="B11" s="104"/>
      <c r="C11" s="104"/>
      <c r="D11" s="104"/>
      <c r="E11" s="101">
        <v>10</v>
      </c>
      <c r="F11" s="104" t="s">
        <v>475</v>
      </c>
      <c r="G11" s="104" t="s">
        <v>476</v>
      </c>
      <c r="H11" s="104"/>
      <c r="I11" s="105" t="s">
        <v>668</v>
      </c>
      <c r="J11" s="92"/>
      <c r="K11" s="93"/>
    </row>
    <row r="12" spans="1:11" ht="16">
      <c r="A12" s="104"/>
      <c r="B12" s="104"/>
      <c r="C12" s="104"/>
      <c r="D12" s="104"/>
      <c r="E12" s="101">
        <v>11</v>
      </c>
      <c r="F12" s="104" t="s">
        <v>162</v>
      </c>
      <c r="G12" s="104" t="s">
        <v>164</v>
      </c>
      <c r="H12" s="104"/>
      <c r="I12" s="105" t="s">
        <v>598</v>
      </c>
      <c r="J12" s="92"/>
      <c r="K12" s="93"/>
    </row>
    <row r="13" spans="1:11" ht="16">
      <c r="A13" s="104"/>
      <c r="B13" s="104"/>
      <c r="C13" s="104"/>
      <c r="D13" s="104"/>
      <c r="E13" s="101">
        <v>12</v>
      </c>
      <c r="F13" s="104"/>
      <c r="G13" s="104"/>
      <c r="H13" s="104"/>
      <c r="I13" s="105"/>
      <c r="J13" s="92"/>
      <c r="K13" s="93"/>
    </row>
    <row r="14" spans="1:11" ht="16">
      <c r="A14" s="104"/>
      <c r="B14" s="104"/>
      <c r="C14" s="104"/>
      <c r="D14" s="104"/>
      <c r="E14" s="101">
        <v>13</v>
      </c>
      <c r="F14" s="104"/>
      <c r="G14" s="104"/>
      <c r="H14" s="104"/>
      <c r="I14" s="105"/>
      <c r="J14" s="92"/>
      <c r="K14" s="93"/>
    </row>
    <row r="15" spans="1:11" ht="16">
      <c r="A15" s="104"/>
      <c r="B15" s="104"/>
      <c r="C15" s="104"/>
      <c r="D15" s="104"/>
      <c r="E15" s="101">
        <v>14</v>
      </c>
      <c r="F15" s="104"/>
      <c r="G15" s="104"/>
      <c r="H15" s="104"/>
      <c r="I15" s="105"/>
      <c r="J15" s="92"/>
      <c r="K15" s="93"/>
    </row>
    <row r="16" spans="1:11" ht="16">
      <c r="A16" s="104"/>
      <c r="B16" s="104"/>
      <c r="C16" s="104"/>
      <c r="D16" s="104"/>
      <c r="E16" s="101">
        <v>15</v>
      </c>
      <c r="F16" s="104"/>
      <c r="G16" s="104"/>
      <c r="H16" s="104"/>
      <c r="I16" s="105"/>
      <c r="J16" s="92"/>
      <c r="K16" s="93"/>
    </row>
    <row r="17" spans="1:11" ht="16">
      <c r="A17" s="104"/>
      <c r="B17" s="104"/>
      <c r="C17" s="104"/>
      <c r="D17" s="104"/>
      <c r="E17" s="101">
        <v>16</v>
      </c>
      <c r="F17" s="104"/>
      <c r="G17" s="104"/>
      <c r="H17" s="104"/>
      <c r="I17" s="105"/>
      <c r="J17" s="92"/>
      <c r="K17" s="93"/>
    </row>
    <row r="18" spans="1:11" ht="16">
      <c r="A18" s="104"/>
      <c r="B18" s="104"/>
      <c r="C18" s="104"/>
      <c r="D18" s="104"/>
      <c r="E18" s="101">
        <v>17</v>
      </c>
      <c r="F18" s="104"/>
      <c r="G18" s="104"/>
      <c r="H18" s="104"/>
      <c r="I18" s="105"/>
      <c r="J18" s="92"/>
      <c r="K18" s="93"/>
    </row>
    <row r="19" spans="1:11" ht="16">
      <c r="A19" s="104"/>
      <c r="B19" s="104"/>
      <c r="C19" s="104"/>
      <c r="D19" s="104"/>
      <c r="E19" s="101">
        <v>18</v>
      </c>
      <c r="F19" s="104"/>
      <c r="G19" s="104"/>
      <c r="H19" s="104"/>
      <c r="I19" s="105"/>
      <c r="J19" s="92"/>
      <c r="K19" s="93"/>
    </row>
    <row r="20" spans="1:11" ht="16">
      <c r="A20" s="104"/>
      <c r="B20" s="104"/>
      <c r="C20" s="104"/>
      <c r="D20" s="104"/>
      <c r="E20" s="101">
        <v>19</v>
      </c>
      <c r="F20" s="104"/>
      <c r="G20" s="104"/>
      <c r="H20" s="104"/>
      <c r="I20" s="105"/>
      <c r="J20" s="92"/>
      <c r="K20" s="93"/>
    </row>
    <row r="21" spans="1:11" ht="16">
      <c r="A21" s="104"/>
      <c r="B21" s="104"/>
      <c r="C21" s="104"/>
      <c r="D21" s="104"/>
      <c r="E21" s="101">
        <v>20</v>
      </c>
      <c r="F21" s="104"/>
      <c r="G21" s="104"/>
      <c r="H21" s="104"/>
      <c r="I21" s="105"/>
      <c r="J21" s="92"/>
      <c r="K21" s="93"/>
    </row>
    <row r="22" spans="1:11" ht="16">
      <c r="A22" s="104"/>
      <c r="B22" s="104"/>
      <c r="C22" s="104"/>
      <c r="D22" s="104"/>
      <c r="E22" s="101">
        <v>21</v>
      </c>
      <c r="F22" s="104"/>
      <c r="G22" s="104"/>
      <c r="H22" s="104"/>
      <c r="I22" s="105"/>
      <c r="J22" s="92"/>
      <c r="K22" s="93"/>
    </row>
    <row r="23" spans="1:11" ht="16">
      <c r="A23" s="104"/>
      <c r="B23" s="104"/>
      <c r="C23" s="104"/>
      <c r="D23" s="104"/>
      <c r="E23" s="101">
        <v>22</v>
      </c>
      <c r="F23" s="104"/>
      <c r="G23" s="104"/>
      <c r="H23" s="104"/>
      <c r="I23" s="105"/>
      <c r="J23" s="92"/>
      <c r="K23" s="93"/>
    </row>
    <row r="24" spans="1:11" ht="16">
      <c r="A24" s="104"/>
      <c r="B24" s="104"/>
      <c r="C24" s="104"/>
      <c r="D24" s="104"/>
      <c r="E24" s="101">
        <v>23</v>
      </c>
      <c r="F24" s="104"/>
      <c r="G24" s="104"/>
      <c r="H24" s="104"/>
      <c r="I24" s="105"/>
      <c r="J24" s="92"/>
      <c r="K24" s="93"/>
    </row>
    <row r="25" spans="1:11" ht="16">
      <c r="A25" s="104"/>
      <c r="B25" s="104"/>
      <c r="C25" s="104"/>
      <c r="D25" s="104"/>
      <c r="E25" s="101">
        <v>24</v>
      </c>
      <c r="F25" s="104"/>
      <c r="G25" s="104"/>
      <c r="H25" s="104"/>
      <c r="I25" s="105"/>
      <c r="J25" s="92"/>
      <c r="K25" s="93"/>
    </row>
    <row r="26" spans="1:11" ht="16">
      <c r="A26" s="104"/>
      <c r="B26" s="104"/>
      <c r="C26" s="104"/>
      <c r="D26" s="104"/>
      <c r="E26" s="101">
        <v>25</v>
      </c>
      <c r="F26" s="104"/>
      <c r="G26" s="104"/>
      <c r="H26" s="104"/>
      <c r="I26" s="105"/>
      <c r="J26" s="92"/>
      <c r="K26" s="93"/>
    </row>
    <row r="27" spans="1:11" ht="16">
      <c r="A27" s="104"/>
      <c r="B27" s="104"/>
      <c r="C27" s="104"/>
      <c r="D27" s="104"/>
      <c r="E27" s="101">
        <v>26</v>
      </c>
      <c r="F27" s="104"/>
      <c r="G27" s="104"/>
      <c r="H27" s="104"/>
      <c r="I27" s="105"/>
      <c r="J27" s="92"/>
      <c r="K27" s="93"/>
    </row>
    <row r="28" spans="1:11" ht="16">
      <c r="A28" s="104"/>
      <c r="B28" s="104"/>
      <c r="C28" s="104"/>
      <c r="D28" s="104"/>
      <c r="E28" s="101">
        <v>27</v>
      </c>
      <c r="F28" s="104"/>
      <c r="G28" s="104"/>
      <c r="H28" s="104"/>
      <c r="I28" s="105"/>
      <c r="J28" s="92"/>
      <c r="K28" s="93"/>
    </row>
    <row r="29" spans="1:11" ht="16">
      <c r="A29" s="104"/>
      <c r="B29" s="104"/>
      <c r="C29" s="104"/>
      <c r="D29" s="104"/>
      <c r="E29" s="101">
        <v>28</v>
      </c>
      <c r="F29" s="104"/>
      <c r="G29" s="104"/>
      <c r="H29" s="104"/>
      <c r="I29" s="105"/>
      <c r="J29" s="92"/>
      <c r="K29" s="93"/>
    </row>
    <row r="30" spans="1:11" ht="16">
      <c r="A30" s="104"/>
      <c r="B30" s="104"/>
      <c r="C30" s="104"/>
      <c r="D30" s="104"/>
      <c r="E30" s="101">
        <v>29</v>
      </c>
      <c r="F30" s="104"/>
      <c r="G30" s="104"/>
      <c r="H30" s="104"/>
      <c r="I30" s="105"/>
      <c r="J30" s="92"/>
      <c r="K30" s="93"/>
    </row>
    <row r="31" spans="1:11" ht="16">
      <c r="A31" s="104"/>
      <c r="B31" s="104"/>
      <c r="C31" s="104"/>
      <c r="D31" s="104"/>
      <c r="E31" s="101">
        <v>30</v>
      </c>
      <c r="F31" s="104"/>
      <c r="G31" s="104"/>
      <c r="H31" s="104"/>
      <c r="I31" s="105"/>
      <c r="J31" s="92"/>
      <c r="K31" s="93"/>
    </row>
    <row r="32" spans="1:11" ht="16">
      <c r="A32" s="104"/>
      <c r="B32" s="104"/>
      <c r="C32" s="104"/>
      <c r="D32" s="104"/>
      <c r="E32" s="101">
        <v>31</v>
      </c>
      <c r="F32" s="104"/>
      <c r="G32" s="104"/>
      <c r="H32" s="104"/>
      <c r="I32" s="105"/>
      <c r="J32" s="92"/>
      <c r="K32" s="93"/>
    </row>
    <row r="33" spans="1:11" ht="16">
      <c r="A33" s="104"/>
      <c r="B33" s="104"/>
      <c r="C33" s="104"/>
      <c r="D33" s="104"/>
      <c r="E33" s="101">
        <v>32</v>
      </c>
      <c r="F33" s="104"/>
      <c r="G33" s="104"/>
      <c r="H33" s="104"/>
      <c r="I33" s="105"/>
      <c r="J33" s="92"/>
      <c r="K33" s="93"/>
    </row>
    <row r="34" spans="1:11" ht="16">
      <c r="A34" s="104"/>
      <c r="B34" s="104"/>
      <c r="C34" s="104"/>
      <c r="D34" s="104"/>
      <c r="E34" s="101">
        <v>33</v>
      </c>
      <c r="F34" s="104"/>
      <c r="G34" s="104"/>
      <c r="H34" s="104"/>
      <c r="I34" s="105"/>
      <c r="J34" s="92"/>
      <c r="K34" s="93"/>
    </row>
    <row r="35" spans="1:11" ht="16">
      <c r="A35" s="104"/>
      <c r="B35" s="104"/>
      <c r="C35" s="104"/>
      <c r="D35" s="104"/>
      <c r="E35" s="101">
        <v>34</v>
      </c>
      <c r="F35" s="104"/>
      <c r="G35" s="104"/>
      <c r="H35" s="104"/>
      <c r="I35" s="105"/>
      <c r="J35" s="92"/>
      <c r="K35" s="93"/>
    </row>
    <row r="36" spans="1:11" ht="16">
      <c r="A36" s="104"/>
      <c r="B36" s="104"/>
      <c r="C36" s="104"/>
      <c r="D36" s="104"/>
      <c r="E36" s="101">
        <v>35</v>
      </c>
      <c r="F36" s="104"/>
      <c r="G36" s="104"/>
      <c r="H36" s="104"/>
      <c r="I36" s="105"/>
      <c r="J36" s="92"/>
      <c r="K36" s="93"/>
    </row>
    <row r="37" spans="1:11" ht="16">
      <c r="A37" s="104"/>
      <c r="B37" s="104"/>
      <c r="C37" s="104"/>
      <c r="D37" s="104"/>
      <c r="E37" s="101">
        <v>36</v>
      </c>
      <c r="F37" s="104"/>
      <c r="G37" s="104"/>
      <c r="H37" s="104"/>
      <c r="I37" s="105"/>
      <c r="J37" s="92"/>
      <c r="K37" s="93"/>
    </row>
    <row r="38" spans="1:11" ht="16">
      <c r="A38" s="104"/>
      <c r="B38" s="104"/>
      <c r="C38" s="104"/>
      <c r="D38" s="104"/>
      <c r="E38" s="101">
        <v>37</v>
      </c>
      <c r="F38" s="104"/>
      <c r="G38" s="104"/>
      <c r="H38" s="104"/>
      <c r="I38" s="105"/>
      <c r="J38" s="92"/>
      <c r="K38" s="93"/>
    </row>
    <row r="39" spans="1:11" ht="16">
      <c r="A39" s="104"/>
      <c r="B39" s="104"/>
      <c r="C39" s="104"/>
      <c r="D39" s="104"/>
      <c r="E39" s="101">
        <v>38</v>
      </c>
      <c r="F39" s="104"/>
      <c r="G39" s="104"/>
      <c r="H39" s="104"/>
      <c r="I39" s="105"/>
      <c r="J39" s="92"/>
      <c r="K39" s="93"/>
    </row>
    <row r="40" spans="1:11" ht="16">
      <c r="A40" s="104"/>
      <c r="B40" s="104"/>
      <c r="C40" s="104"/>
      <c r="D40" s="104"/>
      <c r="E40" s="101">
        <v>39</v>
      </c>
      <c r="F40" s="104"/>
      <c r="G40" s="104"/>
      <c r="H40" s="104"/>
      <c r="I40" s="105"/>
      <c r="J40" s="92"/>
      <c r="K40" s="93"/>
    </row>
    <row r="41" spans="1:11" ht="16">
      <c r="A41" s="104"/>
      <c r="B41" s="104"/>
      <c r="C41" s="104"/>
      <c r="D41" s="104"/>
      <c r="E41" s="101">
        <v>40</v>
      </c>
      <c r="F41" s="104"/>
      <c r="G41" s="104"/>
      <c r="H41" s="104"/>
      <c r="I41" s="105"/>
      <c r="J41" s="92"/>
      <c r="K41" s="93"/>
    </row>
    <row r="42" spans="1:11" ht="16">
      <c r="A42" s="104"/>
      <c r="B42" s="104"/>
      <c r="C42" s="104"/>
      <c r="D42" s="104"/>
      <c r="E42" s="101">
        <v>41</v>
      </c>
      <c r="F42" s="104"/>
      <c r="G42" s="104"/>
      <c r="H42" s="104"/>
      <c r="I42" s="105"/>
      <c r="J42" s="92"/>
      <c r="K42" s="93"/>
    </row>
    <row r="43" spans="1:11" ht="16">
      <c r="A43" s="104"/>
      <c r="B43" s="104"/>
      <c r="C43" s="104"/>
      <c r="D43" s="104"/>
      <c r="E43" s="101">
        <v>42</v>
      </c>
      <c r="F43" s="104"/>
      <c r="G43" s="104"/>
      <c r="H43" s="104"/>
      <c r="I43" s="105"/>
      <c r="J43" s="92"/>
      <c r="K43" s="93"/>
    </row>
    <row r="44" spans="1:11" ht="16">
      <c r="A44" s="104"/>
      <c r="B44" s="104"/>
      <c r="C44" s="104"/>
      <c r="D44" s="104"/>
      <c r="E44" s="101">
        <v>43</v>
      </c>
      <c r="F44" s="104"/>
      <c r="G44" s="104"/>
      <c r="H44" s="104"/>
      <c r="I44" s="105"/>
      <c r="J44" s="92"/>
      <c r="K44" s="93"/>
    </row>
    <row r="45" spans="1:11" ht="16">
      <c r="A45" s="104"/>
      <c r="B45" s="104"/>
      <c r="C45" s="104"/>
      <c r="D45" s="104"/>
      <c r="E45" s="101">
        <v>44</v>
      </c>
      <c r="F45" s="104"/>
      <c r="G45" s="104"/>
      <c r="H45" s="104"/>
      <c r="I45" s="105"/>
      <c r="J45" s="92"/>
      <c r="K45" s="93"/>
    </row>
    <row r="46" spans="1:11" ht="16">
      <c r="A46" s="104"/>
      <c r="B46" s="104"/>
      <c r="C46" s="104"/>
      <c r="D46" s="104"/>
      <c r="E46" s="101">
        <v>45</v>
      </c>
      <c r="F46" s="104"/>
      <c r="G46" s="104"/>
      <c r="H46" s="104"/>
      <c r="I46" s="105"/>
      <c r="J46" s="92"/>
      <c r="K46" s="93"/>
    </row>
    <row r="47" spans="1:11" ht="16">
      <c r="A47" s="104"/>
      <c r="B47" s="104"/>
      <c r="C47" s="104"/>
      <c r="D47" s="104"/>
      <c r="E47" s="101">
        <v>46</v>
      </c>
      <c r="F47" s="104"/>
      <c r="G47" s="104"/>
      <c r="H47" s="104"/>
      <c r="I47" s="105"/>
      <c r="J47" s="92"/>
      <c r="K47" s="93"/>
    </row>
    <row r="48" spans="1:11" ht="16">
      <c r="A48" s="104"/>
      <c r="B48" s="104"/>
      <c r="C48" s="104"/>
      <c r="D48" s="104"/>
      <c r="E48" s="101">
        <v>47</v>
      </c>
      <c r="F48" s="104"/>
      <c r="G48" s="104"/>
      <c r="H48" s="104"/>
      <c r="I48" s="105"/>
      <c r="J48" s="92"/>
      <c r="K48" s="93"/>
    </row>
    <row r="49" spans="1:11" ht="16">
      <c r="A49" s="104"/>
      <c r="B49" s="104"/>
      <c r="C49" s="104"/>
      <c r="D49" s="104"/>
      <c r="E49" s="101">
        <v>48</v>
      </c>
      <c r="F49" s="104"/>
      <c r="G49" s="104"/>
      <c r="H49" s="104"/>
      <c r="I49" s="105"/>
      <c r="J49" s="92"/>
      <c r="K49" s="93"/>
    </row>
    <row r="50" spans="1:11" ht="16">
      <c r="A50" s="104"/>
      <c r="B50" s="104"/>
      <c r="C50" s="104"/>
      <c r="D50" s="104"/>
      <c r="E50" s="101">
        <v>49</v>
      </c>
      <c r="F50" s="104"/>
      <c r="G50" s="104"/>
      <c r="H50" s="104"/>
      <c r="I50" s="105"/>
      <c r="J50" s="92"/>
      <c r="K50" s="93"/>
    </row>
    <row r="51" spans="1:11" ht="16">
      <c r="A51" s="104"/>
      <c r="B51" s="104"/>
      <c r="C51" s="104"/>
      <c r="D51" s="104"/>
      <c r="E51" s="101">
        <v>50</v>
      </c>
      <c r="F51" s="104"/>
      <c r="G51" s="104"/>
      <c r="H51" s="104"/>
      <c r="I51" s="105"/>
      <c r="J51" s="92"/>
      <c r="K51" s="93"/>
    </row>
    <row r="52" spans="1:11" ht="16">
      <c r="A52" s="104"/>
      <c r="B52" s="104"/>
      <c r="C52" s="104"/>
      <c r="D52" s="104"/>
      <c r="E52" s="101">
        <v>51</v>
      </c>
      <c r="F52" s="104"/>
      <c r="G52" s="104"/>
      <c r="H52" s="104"/>
      <c r="I52" s="105"/>
      <c r="J52" s="92"/>
      <c r="K52" s="93"/>
    </row>
    <row r="53" spans="1:11" ht="16">
      <c r="A53" s="104"/>
      <c r="B53" s="104"/>
      <c r="C53" s="104"/>
      <c r="D53" s="104"/>
      <c r="E53" s="101">
        <v>52</v>
      </c>
      <c r="F53" s="104"/>
      <c r="G53" s="104"/>
      <c r="H53" s="104"/>
      <c r="I53" s="105"/>
      <c r="J53" s="92"/>
      <c r="K53" s="93"/>
    </row>
    <row r="54" spans="1:11" ht="16">
      <c r="A54" s="104"/>
      <c r="B54" s="104"/>
      <c r="C54" s="104"/>
      <c r="D54" s="104"/>
      <c r="E54" s="101">
        <v>53</v>
      </c>
      <c r="F54" s="104"/>
      <c r="G54" s="104"/>
      <c r="H54" s="104"/>
      <c r="I54" s="105"/>
      <c r="J54" s="92"/>
      <c r="K54" s="93"/>
    </row>
    <row r="55" spans="1:11" ht="16">
      <c r="A55" s="104"/>
      <c r="B55" s="104"/>
      <c r="C55" s="104"/>
      <c r="D55" s="104"/>
      <c r="E55" s="101">
        <v>54</v>
      </c>
      <c r="F55" s="104"/>
      <c r="G55" s="104"/>
      <c r="H55" s="104"/>
      <c r="I55" s="105"/>
      <c r="J55" s="92"/>
      <c r="K55" s="93"/>
    </row>
    <row r="56" spans="1:11" ht="16">
      <c r="A56" s="104"/>
      <c r="B56" s="104"/>
      <c r="C56" s="104"/>
      <c r="D56" s="104"/>
      <c r="E56" s="101">
        <v>55</v>
      </c>
      <c r="F56" s="104"/>
      <c r="G56" s="104"/>
      <c r="H56" s="104"/>
      <c r="I56" s="105"/>
      <c r="J56" s="92"/>
      <c r="K56" s="93"/>
    </row>
    <row r="57" spans="1:11" ht="16">
      <c r="A57" s="104"/>
      <c r="B57" s="104"/>
      <c r="C57" s="104"/>
      <c r="D57" s="104"/>
      <c r="E57" s="101">
        <v>56</v>
      </c>
      <c r="F57" s="104"/>
      <c r="G57" s="104"/>
      <c r="H57" s="104"/>
      <c r="I57" s="105"/>
      <c r="J57" s="92"/>
      <c r="K57" s="93"/>
    </row>
    <row r="58" spans="1:11" ht="16">
      <c r="A58" s="104"/>
      <c r="B58" s="104"/>
      <c r="C58" s="104"/>
      <c r="D58" s="104"/>
      <c r="E58" s="101">
        <v>57</v>
      </c>
      <c r="F58" s="104"/>
      <c r="G58" s="104"/>
      <c r="H58" s="104"/>
      <c r="I58" s="105"/>
      <c r="J58" s="92"/>
      <c r="K58" s="93"/>
    </row>
    <row r="59" spans="1:11" ht="16">
      <c r="A59" s="104"/>
      <c r="B59" s="104"/>
      <c r="C59" s="104"/>
      <c r="D59" s="104"/>
      <c r="E59" s="101">
        <v>58</v>
      </c>
      <c r="F59" s="104"/>
      <c r="G59" s="104"/>
      <c r="H59" s="104"/>
      <c r="I59" s="105"/>
      <c r="J59" s="92"/>
      <c r="K59" s="93"/>
    </row>
    <row r="60" spans="1:11" ht="16">
      <c r="A60" s="104"/>
      <c r="B60" s="104"/>
      <c r="C60" s="104"/>
      <c r="D60" s="104"/>
      <c r="E60" s="101">
        <v>59</v>
      </c>
      <c r="F60" s="104"/>
      <c r="G60" s="104"/>
      <c r="H60" s="104"/>
      <c r="I60" s="105"/>
      <c r="J60" s="92"/>
      <c r="K60" s="93"/>
    </row>
    <row r="61" spans="1:11" ht="16">
      <c r="A61" s="104"/>
      <c r="B61" s="104"/>
      <c r="C61" s="104"/>
      <c r="D61" s="104"/>
      <c r="E61" s="101">
        <v>60</v>
      </c>
      <c r="F61" s="104"/>
      <c r="G61" s="104"/>
      <c r="H61" s="104"/>
      <c r="I61" s="105"/>
      <c r="J61" s="92"/>
      <c r="K61" s="93"/>
    </row>
    <row r="62" spans="1:11" ht="16">
      <c r="A62" s="104"/>
      <c r="B62" s="104"/>
      <c r="C62" s="104"/>
      <c r="D62" s="104"/>
      <c r="E62" s="101">
        <v>61</v>
      </c>
      <c r="F62" s="104"/>
      <c r="G62" s="104"/>
      <c r="H62" s="104"/>
      <c r="I62" s="105"/>
      <c r="J62" s="92"/>
      <c r="K62" s="93"/>
    </row>
    <row r="63" spans="1:11" ht="16">
      <c r="A63" s="104"/>
      <c r="B63" s="104"/>
      <c r="C63" s="104"/>
      <c r="D63" s="104"/>
      <c r="E63" s="101">
        <v>62</v>
      </c>
      <c r="F63" s="104"/>
      <c r="G63" s="104"/>
      <c r="H63" s="104"/>
      <c r="I63" s="105"/>
      <c r="J63" s="92"/>
      <c r="K63" s="93"/>
    </row>
    <row r="64" spans="1:11" ht="16">
      <c r="A64" s="104"/>
      <c r="B64" s="104"/>
      <c r="C64" s="104"/>
      <c r="D64" s="104"/>
      <c r="E64" s="101">
        <v>63</v>
      </c>
      <c r="F64" s="104"/>
      <c r="G64" s="104"/>
      <c r="H64" s="104"/>
      <c r="I64" s="105"/>
      <c r="J64" s="92"/>
      <c r="K64" s="93"/>
    </row>
    <row r="65" spans="1:11" ht="16">
      <c r="A65" s="104"/>
      <c r="B65" s="104"/>
      <c r="C65" s="104"/>
      <c r="D65" s="104"/>
      <c r="E65" s="101">
        <v>64</v>
      </c>
      <c r="F65" s="104"/>
      <c r="G65" s="104"/>
      <c r="H65" s="104"/>
      <c r="I65" s="105"/>
      <c r="J65" s="92"/>
      <c r="K65" s="93"/>
    </row>
    <row r="66" spans="1:11" ht="16">
      <c r="A66" s="104"/>
      <c r="B66" s="104"/>
      <c r="C66" s="104"/>
      <c r="D66" s="104"/>
      <c r="E66" s="101">
        <v>65</v>
      </c>
      <c r="F66" s="104"/>
      <c r="G66" s="104"/>
      <c r="H66" s="104"/>
      <c r="I66" s="105"/>
      <c r="J66" s="92"/>
      <c r="K66" s="93"/>
    </row>
    <row r="67" spans="1:11" ht="16">
      <c r="A67" s="104"/>
      <c r="B67" s="104"/>
      <c r="C67" s="104"/>
      <c r="D67" s="104"/>
      <c r="E67" s="101">
        <v>66</v>
      </c>
      <c r="F67" s="104"/>
      <c r="G67" s="104"/>
      <c r="H67" s="104"/>
      <c r="I67" s="105"/>
      <c r="J67" s="92"/>
      <c r="K67" s="93"/>
    </row>
    <row r="68" spans="1:11" ht="16">
      <c r="A68" s="104"/>
      <c r="B68" s="104"/>
      <c r="C68" s="104"/>
      <c r="D68" s="104"/>
      <c r="E68" s="101">
        <v>67</v>
      </c>
      <c r="F68" s="104"/>
      <c r="G68" s="104"/>
      <c r="H68" s="104"/>
      <c r="I68" s="105"/>
      <c r="J68" s="92"/>
      <c r="K68" s="93"/>
    </row>
    <row r="69" spans="1:11" ht="16">
      <c r="A69" s="104"/>
      <c r="B69" s="104"/>
      <c r="C69" s="104"/>
      <c r="D69" s="104"/>
      <c r="E69" s="101">
        <v>68</v>
      </c>
      <c r="F69" s="104"/>
      <c r="G69" s="104"/>
      <c r="H69" s="104"/>
      <c r="I69" s="105"/>
      <c r="J69" s="92"/>
      <c r="K69" s="93"/>
    </row>
    <row r="70" spans="1:11" ht="16">
      <c r="A70" s="104"/>
      <c r="B70" s="104"/>
      <c r="C70" s="104"/>
      <c r="D70" s="104"/>
      <c r="E70" s="101">
        <v>69</v>
      </c>
      <c r="F70" s="104"/>
      <c r="G70" s="104"/>
      <c r="H70" s="104"/>
      <c r="I70" s="105"/>
      <c r="J70" s="92"/>
      <c r="K70" s="93"/>
    </row>
    <row r="71" spans="1:11" ht="16">
      <c r="A71" s="104"/>
      <c r="B71" s="104"/>
      <c r="C71" s="104"/>
      <c r="D71" s="104"/>
      <c r="E71" s="101">
        <v>70</v>
      </c>
      <c r="F71" s="104"/>
      <c r="G71" s="104"/>
      <c r="H71" s="104"/>
      <c r="I71" s="105"/>
      <c r="J71" s="92"/>
      <c r="K71" s="93"/>
    </row>
    <row r="72" spans="1:11" ht="16">
      <c r="A72" s="104"/>
      <c r="B72" s="104"/>
      <c r="C72" s="104"/>
      <c r="D72" s="104"/>
      <c r="E72" s="101">
        <v>71</v>
      </c>
      <c r="F72" s="104"/>
      <c r="G72" s="104"/>
      <c r="H72" s="104"/>
      <c r="I72" s="105"/>
      <c r="J72" s="92"/>
      <c r="K72" s="93"/>
    </row>
    <row r="73" spans="1:11" ht="16">
      <c r="A73" s="104"/>
      <c r="B73" s="104"/>
      <c r="C73" s="104"/>
      <c r="D73" s="104"/>
      <c r="E73" s="101">
        <v>72</v>
      </c>
      <c r="F73" s="104"/>
      <c r="G73" s="104"/>
      <c r="H73" s="104"/>
      <c r="I73" s="105"/>
      <c r="J73" s="92"/>
      <c r="K73" s="93"/>
    </row>
    <row r="74" spans="1:11" ht="16">
      <c r="A74" s="104"/>
      <c r="B74" s="104"/>
      <c r="C74" s="104"/>
      <c r="D74" s="104"/>
      <c r="E74" s="101">
        <v>73</v>
      </c>
      <c r="F74" s="104"/>
      <c r="G74" s="104"/>
      <c r="H74" s="104"/>
      <c r="I74" s="105"/>
      <c r="J74" s="92"/>
      <c r="K74" s="93"/>
    </row>
    <row r="75" spans="1:11" ht="16">
      <c r="A75" s="104"/>
      <c r="B75" s="104"/>
      <c r="C75" s="104"/>
      <c r="D75" s="104"/>
      <c r="E75" s="101">
        <v>74</v>
      </c>
      <c r="F75" s="104"/>
      <c r="G75" s="104"/>
      <c r="H75" s="104"/>
      <c r="I75" s="105"/>
      <c r="J75" s="92"/>
      <c r="K75" s="93"/>
    </row>
    <row r="76" spans="1:11" ht="16">
      <c r="A76" s="104"/>
      <c r="B76" s="104"/>
      <c r="C76" s="104"/>
      <c r="D76" s="104"/>
      <c r="E76" s="101">
        <v>75</v>
      </c>
      <c r="F76" s="104"/>
      <c r="G76" s="104"/>
      <c r="H76" s="104"/>
      <c r="I76" s="105"/>
      <c r="J76" s="92"/>
      <c r="K76" s="93"/>
    </row>
    <row r="77" spans="1:11" ht="16">
      <c r="A77" s="104"/>
      <c r="B77" s="104"/>
      <c r="C77" s="104"/>
      <c r="D77" s="104"/>
      <c r="E77" s="101">
        <v>76</v>
      </c>
      <c r="F77" s="104"/>
      <c r="G77" s="104"/>
      <c r="H77" s="104"/>
      <c r="I77" s="105"/>
      <c r="J77" s="92"/>
      <c r="K77" s="93"/>
    </row>
    <row r="78" spans="1:11" ht="16">
      <c r="A78" s="104"/>
      <c r="B78" s="104"/>
      <c r="C78" s="104"/>
      <c r="D78" s="104"/>
      <c r="E78" s="101">
        <v>77</v>
      </c>
      <c r="F78" s="104"/>
      <c r="G78" s="104"/>
      <c r="H78" s="104"/>
      <c r="I78" s="105"/>
      <c r="J78" s="92"/>
      <c r="K78" s="93"/>
    </row>
    <row r="79" spans="1:11" ht="16">
      <c r="A79" s="104"/>
      <c r="B79" s="104"/>
      <c r="C79" s="104"/>
      <c r="D79" s="104"/>
      <c r="E79" s="101">
        <v>78</v>
      </c>
      <c r="F79" s="104"/>
      <c r="G79" s="104"/>
      <c r="H79" s="104"/>
      <c r="I79" s="105"/>
      <c r="J79" s="92"/>
      <c r="K79" s="93"/>
    </row>
    <row r="80" spans="1:11" ht="16">
      <c r="A80" s="104"/>
      <c r="B80" s="104"/>
      <c r="C80" s="104"/>
      <c r="D80" s="104"/>
      <c r="E80" s="101">
        <v>79</v>
      </c>
      <c r="F80" s="104"/>
      <c r="G80" s="104"/>
      <c r="H80" s="104"/>
      <c r="I80" s="105"/>
      <c r="J80" s="92"/>
      <c r="K80" s="93"/>
    </row>
    <row r="81" spans="1:11" ht="16">
      <c r="A81" s="104"/>
      <c r="B81" s="104"/>
      <c r="C81" s="104"/>
      <c r="D81" s="104"/>
      <c r="E81" s="101">
        <v>80</v>
      </c>
      <c r="F81" s="104"/>
      <c r="G81" s="104"/>
      <c r="H81" s="104"/>
      <c r="I81" s="105"/>
      <c r="J81" s="92"/>
      <c r="K81" s="93"/>
    </row>
    <row r="82" spans="1:11" ht="16">
      <c r="A82" s="104"/>
      <c r="B82" s="104"/>
      <c r="C82" s="104"/>
      <c r="D82" s="104"/>
      <c r="E82" s="101">
        <v>81</v>
      </c>
      <c r="F82" s="104"/>
      <c r="G82" s="104"/>
      <c r="H82" s="104"/>
      <c r="I82" s="105"/>
      <c r="J82" s="92"/>
      <c r="K82" s="93"/>
    </row>
    <row r="83" spans="1:11" ht="16">
      <c r="A83" s="104"/>
      <c r="B83" s="104"/>
      <c r="C83" s="104"/>
      <c r="D83" s="104"/>
      <c r="E83" s="101">
        <v>82</v>
      </c>
      <c r="F83" s="104"/>
      <c r="G83" s="104"/>
      <c r="H83" s="104"/>
      <c r="I83" s="105"/>
      <c r="J83" s="92"/>
      <c r="K83" s="93"/>
    </row>
    <row r="84" spans="1:11" ht="16">
      <c r="A84" s="104"/>
      <c r="B84" s="104"/>
      <c r="C84" s="104"/>
      <c r="D84" s="104"/>
      <c r="E84" s="101">
        <v>83</v>
      </c>
      <c r="F84" s="104"/>
      <c r="G84" s="104"/>
      <c r="H84" s="104"/>
      <c r="I84" s="105"/>
      <c r="J84" s="92"/>
      <c r="K84" s="93"/>
    </row>
    <row r="85" spans="1:11" ht="16">
      <c r="A85" s="104"/>
      <c r="B85" s="104"/>
      <c r="C85" s="104"/>
      <c r="D85" s="104"/>
      <c r="E85" s="101">
        <v>84</v>
      </c>
      <c r="F85" s="104"/>
      <c r="G85" s="104"/>
      <c r="H85" s="104"/>
      <c r="I85" s="105"/>
      <c r="J85" s="92"/>
      <c r="K85" s="93"/>
    </row>
    <row r="86" spans="1:11" ht="16">
      <c r="A86" s="104"/>
      <c r="B86" s="104"/>
      <c r="C86" s="104"/>
      <c r="D86" s="104"/>
      <c r="E86" s="101">
        <v>85</v>
      </c>
      <c r="F86" s="104"/>
      <c r="G86" s="104"/>
      <c r="H86" s="104"/>
      <c r="I86" s="105"/>
      <c r="J86" s="92"/>
      <c r="K86" s="93"/>
    </row>
    <row r="87" spans="1:11" ht="16">
      <c r="A87" s="104"/>
      <c r="B87" s="104"/>
      <c r="C87" s="104"/>
      <c r="D87" s="104"/>
      <c r="E87" s="101">
        <v>86</v>
      </c>
      <c r="F87" s="104"/>
      <c r="G87" s="104"/>
      <c r="H87" s="104"/>
      <c r="I87" s="105"/>
      <c r="J87" s="92"/>
      <c r="K87" s="93"/>
    </row>
    <row r="88" spans="1:11" ht="16">
      <c r="A88" s="104"/>
      <c r="B88" s="104"/>
      <c r="C88" s="104"/>
      <c r="D88" s="104"/>
      <c r="E88" s="101">
        <v>87</v>
      </c>
      <c r="F88" s="104"/>
      <c r="G88" s="104"/>
      <c r="H88" s="104"/>
      <c r="I88" s="105"/>
      <c r="J88" s="92"/>
      <c r="K88" s="93"/>
    </row>
    <row r="89" spans="1:11" ht="16">
      <c r="A89" s="104"/>
      <c r="B89" s="104"/>
      <c r="C89" s="104"/>
      <c r="D89" s="104"/>
      <c r="E89" s="101">
        <v>88</v>
      </c>
      <c r="F89" s="104"/>
      <c r="G89" s="104"/>
      <c r="H89" s="104"/>
      <c r="I89" s="105"/>
      <c r="J89" s="92"/>
      <c r="K89" s="93"/>
    </row>
    <row r="90" spans="1:11" ht="16">
      <c r="A90" s="104"/>
      <c r="B90" s="104"/>
      <c r="C90" s="104"/>
      <c r="D90" s="104"/>
      <c r="E90" s="101">
        <v>89</v>
      </c>
      <c r="F90" s="104"/>
      <c r="G90" s="104"/>
      <c r="H90" s="104"/>
      <c r="I90" s="105"/>
      <c r="J90" s="92"/>
      <c r="K90" s="93"/>
    </row>
    <row r="91" spans="1:11" ht="16">
      <c r="A91" s="104"/>
      <c r="B91" s="104"/>
      <c r="C91" s="104"/>
      <c r="D91" s="104"/>
      <c r="E91" s="101">
        <v>90</v>
      </c>
      <c r="F91" s="104"/>
      <c r="G91" s="104"/>
      <c r="H91" s="104"/>
      <c r="I91" s="105"/>
      <c r="J91" s="92"/>
      <c r="K91" s="93"/>
    </row>
    <row r="92" spans="1:11" ht="16">
      <c r="A92" s="104"/>
      <c r="B92" s="104"/>
      <c r="C92" s="104"/>
      <c r="D92" s="104"/>
      <c r="E92" s="101">
        <v>91</v>
      </c>
      <c r="F92" s="104"/>
      <c r="G92" s="104"/>
      <c r="H92" s="104"/>
      <c r="I92" s="105"/>
      <c r="J92" s="92"/>
      <c r="K92" s="93"/>
    </row>
    <row r="93" spans="1:11" ht="16">
      <c r="A93" s="104"/>
      <c r="B93" s="104"/>
      <c r="C93" s="104"/>
      <c r="D93" s="104"/>
      <c r="E93" s="101">
        <v>92</v>
      </c>
      <c r="F93" s="104"/>
      <c r="G93" s="104"/>
      <c r="H93" s="104"/>
      <c r="I93" s="105"/>
      <c r="J93" s="92"/>
      <c r="K93" s="93"/>
    </row>
    <row r="94" spans="1:11" ht="16">
      <c r="A94" s="104"/>
      <c r="B94" s="104"/>
      <c r="C94" s="104"/>
      <c r="D94" s="104"/>
      <c r="E94" s="101">
        <v>93</v>
      </c>
      <c r="F94" s="104"/>
      <c r="G94" s="104"/>
      <c r="H94" s="104"/>
      <c r="I94" s="105"/>
      <c r="J94" s="92"/>
      <c r="K94" s="93"/>
    </row>
    <row r="95" spans="1:11" ht="16">
      <c r="A95" s="104"/>
      <c r="B95" s="104"/>
      <c r="C95" s="104"/>
      <c r="D95" s="104"/>
      <c r="E95" s="101">
        <v>94</v>
      </c>
      <c r="F95" s="104"/>
      <c r="G95" s="104"/>
      <c r="H95" s="104"/>
      <c r="I95" s="105"/>
      <c r="J95" s="92"/>
      <c r="K95" s="93"/>
    </row>
    <row r="96" spans="1:11" ht="16">
      <c r="A96" s="104"/>
      <c r="B96" s="104"/>
      <c r="C96" s="104"/>
      <c r="D96" s="104"/>
      <c r="E96" s="101">
        <v>95</v>
      </c>
      <c r="F96" s="104"/>
      <c r="G96" s="104"/>
      <c r="H96" s="104"/>
      <c r="I96" s="105"/>
      <c r="J96" s="92"/>
      <c r="K96" s="93"/>
    </row>
    <row r="97" spans="1:11" ht="16">
      <c r="A97" s="104"/>
      <c r="B97" s="104"/>
      <c r="C97" s="104"/>
      <c r="D97" s="104"/>
      <c r="E97" s="101">
        <v>96</v>
      </c>
      <c r="F97" s="104"/>
      <c r="G97" s="104"/>
      <c r="H97" s="104"/>
      <c r="I97" s="105"/>
      <c r="J97" s="92"/>
      <c r="K97" s="93"/>
    </row>
    <row r="98" spans="1:11" ht="16">
      <c r="A98" s="104"/>
      <c r="B98" s="104"/>
      <c r="C98" s="104"/>
      <c r="D98" s="104"/>
      <c r="E98" s="101">
        <v>97</v>
      </c>
      <c r="F98" s="104"/>
      <c r="G98" s="104"/>
      <c r="H98" s="104"/>
      <c r="I98" s="105"/>
      <c r="J98" s="92"/>
      <c r="K98" s="93"/>
    </row>
    <row r="99" spans="1:11" ht="16">
      <c r="A99" s="104"/>
      <c r="B99" s="104"/>
      <c r="C99" s="104"/>
      <c r="D99" s="104"/>
      <c r="E99" s="101">
        <v>98</v>
      </c>
      <c r="F99" s="104"/>
      <c r="G99" s="104"/>
      <c r="H99" s="104"/>
      <c r="I99" s="105"/>
      <c r="J99" s="92"/>
      <c r="K99" s="93"/>
    </row>
    <row r="100" spans="1:11" ht="16">
      <c r="A100" s="104"/>
      <c r="B100" s="104"/>
      <c r="C100" s="104"/>
      <c r="D100" s="104"/>
      <c r="E100" s="101">
        <v>99</v>
      </c>
      <c r="F100" s="104"/>
      <c r="G100" s="104"/>
      <c r="H100" s="104"/>
      <c r="I100" s="105"/>
      <c r="J100" s="92"/>
      <c r="K100" s="93"/>
    </row>
    <row r="101" spans="1:11" ht="16">
      <c r="A101" s="104"/>
      <c r="B101" s="104"/>
      <c r="C101" s="104"/>
      <c r="D101" s="104"/>
      <c r="E101" s="101">
        <v>100</v>
      </c>
      <c r="F101" s="104"/>
      <c r="G101" s="104"/>
      <c r="H101" s="104"/>
      <c r="I101" s="105"/>
      <c r="J101" s="92"/>
      <c r="K101" s="93"/>
    </row>
    <row r="102" spans="1:11" ht="16">
      <c r="A102" s="104"/>
      <c r="B102" s="104"/>
      <c r="C102" s="104"/>
      <c r="D102" s="104"/>
      <c r="E102" s="101">
        <v>101</v>
      </c>
      <c r="F102" s="104"/>
      <c r="G102" s="104"/>
      <c r="H102" s="104"/>
      <c r="I102" s="105"/>
      <c r="J102" s="92"/>
      <c r="K102" s="93"/>
    </row>
    <row r="103" spans="1:11" ht="16">
      <c r="A103" s="104"/>
      <c r="B103" s="104"/>
      <c r="C103" s="104"/>
      <c r="D103" s="104"/>
      <c r="E103" s="101">
        <v>102</v>
      </c>
      <c r="F103" s="104"/>
      <c r="G103" s="104"/>
      <c r="H103" s="104"/>
      <c r="I103" s="105"/>
      <c r="J103" s="92"/>
      <c r="K103" s="93"/>
    </row>
    <row r="104" spans="1:11" ht="16">
      <c r="A104" s="104"/>
      <c r="B104" s="104"/>
      <c r="C104" s="104"/>
      <c r="D104" s="104"/>
      <c r="E104" s="101">
        <v>103</v>
      </c>
      <c r="F104" s="104"/>
      <c r="G104" s="104"/>
      <c r="H104" s="104"/>
      <c r="I104" s="105"/>
      <c r="J104" s="92"/>
      <c r="K104" s="93"/>
    </row>
    <row r="105" spans="1:11" ht="16">
      <c r="A105" s="104"/>
      <c r="B105" s="104"/>
      <c r="C105" s="104"/>
      <c r="D105" s="104"/>
      <c r="E105" s="101">
        <v>104</v>
      </c>
      <c r="F105" s="104"/>
      <c r="G105" s="104"/>
      <c r="H105" s="104"/>
      <c r="I105" s="105"/>
      <c r="J105" s="92"/>
      <c r="K105" s="93"/>
    </row>
    <row r="106" spans="1:11" ht="16">
      <c r="A106" s="104"/>
      <c r="B106" s="104"/>
      <c r="C106" s="104"/>
      <c r="D106" s="104"/>
      <c r="E106" s="101">
        <v>105</v>
      </c>
      <c r="F106" s="104"/>
      <c r="G106" s="104"/>
      <c r="H106" s="104"/>
      <c r="I106" s="105"/>
      <c r="J106" s="92"/>
      <c r="K106" s="93"/>
    </row>
    <row r="107" spans="1:11" ht="16">
      <c r="A107" s="104"/>
      <c r="B107" s="104"/>
      <c r="C107" s="104"/>
      <c r="D107" s="104"/>
      <c r="E107" s="101">
        <v>106</v>
      </c>
      <c r="F107" s="104"/>
      <c r="G107" s="104"/>
      <c r="H107" s="104"/>
      <c r="I107" s="105"/>
      <c r="J107" s="92"/>
      <c r="K107" s="93"/>
    </row>
    <row r="108" spans="1:11" ht="16">
      <c r="A108" s="104"/>
      <c r="B108" s="104"/>
      <c r="C108" s="104"/>
      <c r="D108" s="104"/>
      <c r="E108" s="101">
        <v>107</v>
      </c>
      <c r="F108" s="104"/>
      <c r="G108" s="104"/>
      <c r="H108" s="104"/>
      <c r="I108" s="105"/>
      <c r="J108" s="92"/>
      <c r="K108" s="93"/>
    </row>
    <row r="109" spans="1:11" ht="16">
      <c r="A109" s="104"/>
      <c r="B109" s="104"/>
      <c r="C109" s="104"/>
      <c r="D109" s="104"/>
      <c r="E109" s="101">
        <v>108</v>
      </c>
      <c r="F109" s="104"/>
      <c r="G109" s="104"/>
      <c r="H109" s="104"/>
      <c r="I109" s="105"/>
      <c r="J109" s="92"/>
      <c r="K109" s="93"/>
    </row>
    <row r="110" spans="1:11" ht="16">
      <c r="A110" s="104"/>
      <c r="B110" s="104"/>
      <c r="C110" s="104"/>
      <c r="D110" s="104"/>
      <c r="E110" s="101">
        <v>109</v>
      </c>
      <c r="F110" s="104"/>
      <c r="G110" s="104"/>
      <c r="H110" s="104"/>
      <c r="I110" s="105"/>
      <c r="J110" s="92"/>
      <c r="K110" s="93"/>
    </row>
    <row r="111" spans="1:11" ht="16">
      <c r="A111" s="104"/>
      <c r="B111" s="104"/>
      <c r="C111" s="104"/>
      <c r="D111" s="104"/>
      <c r="E111" s="101">
        <v>110</v>
      </c>
      <c r="F111" s="104"/>
      <c r="G111" s="104"/>
      <c r="H111" s="104"/>
      <c r="I111" s="105"/>
      <c r="J111" s="92"/>
      <c r="K111" s="93"/>
    </row>
    <row r="112" spans="1:11" ht="16">
      <c r="A112" s="104"/>
      <c r="B112" s="104"/>
      <c r="C112" s="104"/>
      <c r="D112" s="104"/>
      <c r="E112" s="101">
        <v>111</v>
      </c>
      <c r="F112" s="104"/>
      <c r="G112" s="104"/>
      <c r="H112" s="104"/>
      <c r="I112" s="105"/>
      <c r="J112" s="92"/>
      <c r="K112" s="93"/>
    </row>
    <row r="113" spans="1:11" ht="16">
      <c r="A113" s="104"/>
      <c r="B113" s="104"/>
      <c r="C113" s="104"/>
      <c r="D113" s="104"/>
      <c r="E113" s="101">
        <v>112</v>
      </c>
      <c r="F113" s="104"/>
      <c r="G113" s="104"/>
      <c r="H113" s="104"/>
      <c r="I113" s="105"/>
      <c r="J113" s="92"/>
      <c r="K113" s="93"/>
    </row>
    <row r="114" spans="1:11" ht="16">
      <c r="A114" s="104"/>
      <c r="B114" s="104"/>
      <c r="C114" s="104"/>
      <c r="D114" s="104"/>
      <c r="E114" s="101">
        <v>113</v>
      </c>
      <c r="F114" s="104"/>
      <c r="G114" s="104"/>
      <c r="H114" s="104"/>
      <c r="I114" s="105"/>
      <c r="J114" s="92"/>
      <c r="K114" s="93"/>
    </row>
    <row r="115" spans="1:11" ht="16">
      <c r="A115" s="104"/>
      <c r="B115" s="104"/>
      <c r="C115" s="104"/>
      <c r="D115" s="104"/>
      <c r="E115" s="101">
        <v>114</v>
      </c>
      <c r="F115" s="104"/>
      <c r="G115" s="104"/>
      <c r="H115" s="104"/>
      <c r="I115" s="105"/>
      <c r="J115" s="92"/>
      <c r="K115" s="93"/>
    </row>
    <row r="116" spans="1:11" ht="16">
      <c r="A116" s="104"/>
      <c r="B116" s="104"/>
      <c r="C116" s="104"/>
      <c r="D116" s="104"/>
      <c r="E116" s="101">
        <v>115</v>
      </c>
      <c r="F116" s="104"/>
      <c r="G116" s="104"/>
      <c r="H116" s="104"/>
      <c r="I116" s="105"/>
      <c r="J116" s="92"/>
      <c r="K116" s="93"/>
    </row>
    <row r="117" spans="1:11" ht="16">
      <c r="A117" s="104"/>
      <c r="B117" s="104"/>
      <c r="C117" s="104"/>
      <c r="D117" s="104"/>
      <c r="E117" s="101">
        <v>116</v>
      </c>
      <c r="F117" s="104"/>
      <c r="G117" s="104"/>
      <c r="H117" s="104"/>
      <c r="I117" s="105"/>
      <c r="J117" s="92"/>
      <c r="K117" s="93"/>
    </row>
    <row r="118" spans="1:11" ht="16">
      <c r="A118" s="104"/>
      <c r="B118" s="104"/>
      <c r="C118" s="104"/>
      <c r="D118" s="104"/>
      <c r="E118" s="101">
        <v>117</v>
      </c>
      <c r="F118" s="104"/>
      <c r="G118" s="104"/>
      <c r="H118" s="104"/>
      <c r="I118" s="105"/>
      <c r="J118" s="92"/>
      <c r="K118" s="93"/>
    </row>
    <row r="119" spans="1:11" ht="16">
      <c r="A119" s="104"/>
      <c r="B119" s="104"/>
      <c r="C119" s="104"/>
      <c r="D119" s="104"/>
      <c r="E119" s="101">
        <v>118</v>
      </c>
      <c r="F119" s="104"/>
      <c r="G119" s="104"/>
      <c r="H119" s="104"/>
      <c r="I119" s="105"/>
      <c r="J119" s="92"/>
      <c r="K119" s="93"/>
    </row>
    <row r="120" spans="1:11" ht="16">
      <c r="A120" s="104"/>
      <c r="B120" s="104"/>
      <c r="C120" s="104"/>
      <c r="D120" s="104"/>
      <c r="E120" s="101">
        <v>119</v>
      </c>
      <c r="F120" s="104"/>
      <c r="G120" s="104"/>
      <c r="H120" s="104"/>
      <c r="I120" s="105"/>
      <c r="J120" s="92"/>
      <c r="K120" s="93"/>
    </row>
    <row r="121" spans="1:11" ht="16">
      <c r="A121" s="104"/>
      <c r="B121" s="104"/>
      <c r="C121" s="104"/>
      <c r="D121" s="104"/>
      <c r="E121" s="101">
        <v>120</v>
      </c>
      <c r="F121" s="104"/>
      <c r="G121" s="104"/>
      <c r="H121" s="104"/>
      <c r="I121" s="105"/>
      <c r="J121" s="92"/>
      <c r="K121" s="93"/>
    </row>
    <row r="122" spans="1:11" ht="16">
      <c r="A122" s="104"/>
      <c r="B122" s="104"/>
      <c r="C122" s="104"/>
      <c r="D122" s="104"/>
      <c r="E122" s="101">
        <v>121</v>
      </c>
      <c r="F122" s="104"/>
      <c r="G122" s="104"/>
      <c r="H122" s="104"/>
      <c r="I122" s="105"/>
      <c r="J122" s="92"/>
      <c r="K122" s="93"/>
    </row>
    <row r="123" spans="1:11" ht="16">
      <c r="A123" s="104"/>
      <c r="B123" s="104"/>
      <c r="C123" s="104"/>
      <c r="D123" s="104"/>
      <c r="E123" s="101">
        <v>122</v>
      </c>
      <c r="F123" s="104"/>
      <c r="G123" s="104"/>
      <c r="H123" s="104"/>
      <c r="I123" s="105"/>
      <c r="J123" s="92"/>
      <c r="K123" s="93"/>
    </row>
    <row r="124" spans="1:11" ht="16">
      <c r="A124" s="104"/>
      <c r="B124" s="104"/>
      <c r="C124" s="104"/>
      <c r="D124" s="104"/>
      <c r="E124" s="101">
        <v>123</v>
      </c>
      <c r="F124" s="104"/>
      <c r="G124" s="104"/>
      <c r="H124" s="104"/>
      <c r="I124" s="105"/>
      <c r="J124" s="92"/>
      <c r="K124" s="93"/>
    </row>
    <row r="125" spans="1:11" ht="16">
      <c r="A125" s="104"/>
      <c r="B125" s="104"/>
      <c r="C125" s="104"/>
      <c r="D125" s="104"/>
      <c r="E125" s="101">
        <v>124</v>
      </c>
      <c r="F125" s="104"/>
      <c r="G125" s="104"/>
      <c r="H125" s="104"/>
      <c r="I125" s="105"/>
      <c r="J125" s="92"/>
      <c r="K125" s="93"/>
    </row>
    <row r="126" spans="1:11" ht="16">
      <c r="A126" s="104"/>
      <c r="B126" s="104"/>
      <c r="C126" s="104"/>
      <c r="D126" s="104"/>
      <c r="E126" s="101">
        <v>125</v>
      </c>
      <c r="F126" s="104"/>
      <c r="G126" s="104"/>
      <c r="H126" s="104"/>
      <c r="I126" s="105"/>
      <c r="J126" s="92"/>
      <c r="K126" s="93"/>
    </row>
    <row r="127" spans="1:11" ht="16">
      <c r="A127" s="104"/>
      <c r="B127" s="104"/>
      <c r="C127" s="104"/>
      <c r="D127" s="104"/>
      <c r="E127" s="101">
        <v>126</v>
      </c>
      <c r="F127" s="104"/>
      <c r="G127" s="104"/>
      <c r="H127" s="104"/>
      <c r="I127" s="105"/>
      <c r="J127" s="92"/>
      <c r="K127" s="93"/>
    </row>
    <row r="128" spans="1:11" ht="16">
      <c r="A128" s="104"/>
      <c r="B128" s="104"/>
      <c r="C128" s="104"/>
      <c r="D128" s="104"/>
      <c r="E128" s="101">
        <v>127</v>
      </c>
      <c r="F128" s="104"/>
      <c r="G128" s="104"/>
      <c r="H128" s="104"/>
      <c r="I128" s="105"/>
      <c r="J128" s="92"/>
      <c r="K128" s="93"/>
    </row>
    <row r="129" spans="1:11" ht="16">
      <c r="A129" s="104"/>
      <c r="B129" s="104"/>
      <c r="C129" s="104"/>
      <c r="D129" s="104"/>
      <c r="E129" s="101">
        <v>128</v>
      </c>
      <c r="F129" s="104"/>
      <c r="G129" s="104"/>
      <c r="H129" s="104"/>
      <c r="I129" s="105"/>
      <c r="J129" s="92"/>
      <c r="K129" s="93"/>
    </row>
    <row r="130" spans="1:11" ht="16">
      <c r="A130" s="104"/>
      <c r="B130" s="104"/>
      <c r="C130" s="104"/>
      <c r="D130" s="104"/>
      <c r="E130" s="101">
        <v>129</v>
      </c>
      <c r="F130" s="104"/>
      <c r="G130" s="104"/>
      <c r="H130" s="104"/>
      <c r="I130" s="105"/>
      <c r="J130" s="92"/>
      <c r="K130" s="93"/>
    </row>
    <row r="131" spans="1:11" ht="16">
      <c r="A131" s="104"/>
      <c r="B131" s="104"/>
      <c r="C131" s="104"/>
      <c r="D131" s="104"/>
      <c r="E131" s="101">
        <v>130</v>
      </c>
      <c r="F131" s="104"/>
      <c r="G131" s="104"/>
      <c r="H131" s="104"/>
      <c r="I131" s="105"/>
      <c r="J131" s="92"/>
      <c r="K131" s="93"/>
    </row>
    <row r="132" spans="1:11" ht="16">
      <c r="A132" s="104"/>
      <c r="B132" s="104"/>
      <c r="C132" s="104"/>
      <c r="D132" s="104"/>
      <c r="E132" s="101">
        <v>131</v>
      </c>
      <c r="F132" s="104"/>
      <c r="G132" s="104"/>
      <c r="H132" s="104"/>
      <c r="I132" s="105"/>
      <c r="J132" s="92"/>
      <c r="K132" s="93"/>
    </row>
    <row r="133" spans="1:11" ht="16">
      <c r="A133" s="104"/>
      <c r="B133" s="104"/>
      <c r="C133" s="104"/>
      <c r="D133" s="104"/>
      <c r="E133" s="101">
        <v>132</v>
      </c>
      <c r="F133" s="104"/>
      <c r="G133" s="104"/>
      <c r="H133" s="104"/>
      <c r="I133" s="105"/>
      <c r="J133" s="92"/>
      <c r="K133" s="93"/>
    </row>
    <row r="134" spans="1:11" ht="16">
      <c r="A134" s="104"/>
      <c r="B134" s="104"/>
      <c r="C134" s="104"/>
      <c r="D134" s="104"/>
      <c r="E134" s="101">
        <v>133</v>
      </c>
      <c r="F134" s="104"/>
      <c r="G134" s="104"/>
      <c r="H134" s="104"/>
      <c r="I134" s="105"/>
      <c r="J134" s="92"/>
      <c r="K134" s="93"/>
    </row>
    <row r="135" spans="1:11" ht="16">
      <c r="A135" s="104"/>
      <c r="B135" s="104"/>
      <c r="C135" s="104"/>
      <c r="D135" s="104"/>
      <c r="E135" s="101">
        <v>134</v>
      </c>
      <c r="F135" s="104"/>
      <c r="G135" s="104"/>
      <c r="H135" s="104"/>
      <c r="I135" s="105"/>
      <c r="J135" s="92"/>
      <c r="K135" s="93"/>
    </row>
    <row r="136" spans="1:11" ht="16">
      <c r="A136" s="104"/>
      <c r="B136" s="104"/>
      <c r="C136" s="104"/>
      <c r="D136" s="104"/>
      <c r="E136" s="101">
        <v>135</v>
      </c>
      <c r="F136" s="104"/>
      <c r="G136" s="104"/>
      <c r="H136" s="104"/>
      <c r="I136" s="105"/>
      <c r="J136" s="92"/>
      <c r="K136" s="93"/>
    </row>
    <row r="137" spans="1:11" ht="16">
      <c r="A137" s="104"/>
      <c r="B137" s="104"/>
      <c r="C137" s="104"/>
      <c r="D137" s="104"/>
      <c r="E137" s="101">
        <v>136</v>
      </c>
      <c r="F137" s="104"/>
      <c r="G137" s="104"/>
      <c r="H137" s="104"/>
      <c r="I137" s="105"/>
      <c r="J137" s="92"/>
      <c r="K137" s="93"/>
    </row>
    <row r="138" spans="1:11" ht="16">
      <c r="A138" s="104"/>
      <c r="B138" s="104"/>
      <c r="C138" s="104"/>
      <c r="D138" s="104"/>
      <c r="E138" s="101">
        <v>137</v>
      </c>
      <c r="F138" s="104"/>
      <c r="G138" s="104"/>
      <c r="H138" s="104"/>
      <c r="I138" s="105"/>
      <c r="J138" s="92"/>
      <c r="K138" s="93"/>
    </row>
    <row r="139" spans="1:11" ht="16">
      <c r="A139" s="104"/>
      <c r="B139" s="104"/>
      <c r="C139" s="104"/>
      <c r="D139" s="104"/>
      <c r="E139" s="101">
        <v>138</v>
      </c>
      <c r="F139" s="104"/>
      <c r="G139" s="104"/>
      <c r="H139" s="104"/>
      <c r="I139" s="105"/>
      <c r="J139" s="92"/>
      <c r="K139" s="93"/>
    </row>
    <row r="140" spans="1:11" ht="16">
      <c r="A140" s="104"/>
      <c r="B140" s="104"/>
      <c r="C140" s="104"/>
      <c r="D140" s="104"/>
      <c r="E140" s="101">
        <v>139</v>
      </c>
      <c r="F140" s="104"/>
      <c r="G140" s="104"/>
      <c r="H140" s="104"/>
      <c r="I140" s="105"/>
      <c r="J140" s="92"/>
      <c r="K140" s="93"/>
    </row>
    <row r="141" spans="1:11" ht="16">
      <c r="A141" s="104"/>
      <c r="B141" s="104"/>
      <c r="C141" s="104"/>
      <c r="D141" s="104"/>
      <c r="E141" s="101">
        <v>140</v>
      </c>
      <c r="F141" s="104"/>
      <c r="G141" s="104"/>
      <c r="H141" s="104"/>
      <c r="I141" s="105"/>
      <c r="J141" s="92"/>
      <c r="K141" s="93"/>
    </row>
    <row r="142" spans="1:11" ht="16">
      <c r="A142" s="104"/>
      <c r="B142" s="104"/>
      <c r="C142" s="104"/>
      <c r="D142" s="104"/>
      <c r="E142" s="101">
        <v>141</v>
      </c>
      <c r="F142" s="104"/>
      <c r="G142" s="104"/>
      <c r="H142" s="104"/>
      <c r="I142" s="105"/>
      <c r="J142" s="92"/>
      <c r="K142" s="93"/>
    </row>
    <row r="143" spans="1:11" ht="16">
      <c r="A143" s="104"/>
      <c r="B143" s="104"/>
      <c r="C143" s="104"/>
      <c r="D143" s="104"/>
      <c r="E143" s="101">
        <v>142</v>
      </c>
      <c r="F143" s="104"/>
      <c r="G143" s="104"/>
      <c r="H143" s="104"/>
      <c r="I143" s="105"/>
      <c r="J143" s="92"/>
      <c r="K143" s="93"/>
    </row>
    <row r="144" spans="1:11" ht="16">
      <c r="A144" s="104"/>
      <c r="B144" s="104"/>
      <c r="C144" s="104"/>
      <c r="D144" s="104"/>
      <c r="E144" s="101">
        <v>143</v>
      </c>
      <c r="F144" s="104"/>
      <c r="G144" s="104"/>
      <c r="H144" s="104"/>
      <c r="I144" s="105"/>
      <c r="J144" s="92"/>
      <c r="K144" s="93"/>
    </row>
    <row r="145" spans="1:11" ht="16">
      <c r="A145" s="104"/>
      <c r="B145" s="104"/>
      <c r="C145" s="104"/>
      <c r="D145" s="104"/>
      <c r="E145" s="101">
        <v>144</v>
      </c>
      <c r="F145" s="104"/>
      <c r="G145" s="104"/>
      <c r="H145" s="104"/>
      <c r="I145" s="105"/>
      <c r="J145" s="92"/>
      <c r="K145" s="93"/>
    </row>
    <row r="146" spans="1:11" ht="16">
      <c r="A146" s="104"/>
      <c r="B146" s="104"/>
      <c r="C146" s="104"/>
      <c r="D146" s="104"/>
      <c r="E146" s="101">
        <v>145</v>
      </c>
      <c r="F146" s="104"/>
      <c r="G146" s="104"/>
      <c r="H146" s="104"/>
      <c r="I146" s="105"/>
      <c r="J146" s="92"/>
      <c r="K146" s="93"/>
    </row>
    <row r="147" spans="1:11" ht="16">
      <c r="A147" s="104"/>
      <c r="B147" s="104"/>
      <c r="C147" s="104"/>
      <c r="D147" s="104"/>
      <c r="E147" s="101">
        <v>146</v>
      </c>
      <c r="F147" s="104"/>
      <c r="G147" s="104"/>
      <c r="H147" s="104"/>
      <c r="I147" s="105"/>
      <c r="J147" s="92"/>
      <c r="K147" s="93"/>
    </row>
    <row r="148" spans="1:11" ht="16">
      <c r="A148" s="104"/>
      <c r="B148" s="104"/>
      <c r="C148" s="104"/>
      <c r="D148" s="104"/>
      <c r="E148" s="101">
        <v>147</v>
      </c>
      <c r="F148" s="104"/>
      <c r="G148" s="104"/>
      <c r="H148" s="104"/>
      <c r="I148" s="105"/>
      <c r="J148" s="92"/>
      <c r="K148" s="93"/>
    </row>
    <row r="149" spans="1:11" ht="16">
      <c r="A149" s="104"/>
      <c r="B149" s="104"/>
      <c r="C149" s="104"/>
      <c r="D149" s="104"/>
      <c r="E149" s="101">
        <v>148</v>
      </c>
      <c r="F149" s="104"/>
      <c r="G149" s="104"/>
      <c r="H149" s="104"/>
      <c r="I149" s="105"/>
      <c r="J149" s="92"/>
      <c r="K149" s="93"/>
    </row>
    <row r="150" spans="1:11" ht="16">
      <c r="A150" s="104"/>
      <c r="B150" s="104"/>
      <c r="C150" s="104"/>
      <c r="D150" s="104"/>
      <c r="E150" s="101">
        <v>149</v>
      </c>
      <c r="F150" s="104"/>
      <c r="G150" s="104"/>
      <c r="H150" s="104"/>
      <c r="I150" s="105"/>
      <c r="J150" s="92"/>
      <c r="K150" s="93"/>
    </row>
    <row r="151" spans="1:11" ht="16">
      <c r="A151" s="104"/>
      <c r="B151" s="104"/>
      <c r="C151" s="104"/>
      <c r="D151" s="104"/>
      <c r="E151" s="101">
        <v>150</v>
      </c>
      <c r="F151" s="104"/>
      <c r="G151" s="104"/>
      <c r="H151" s="104"/>
      <c r="I151" s="105"/>
      <c r="J151" s="92"/>
      <c r="K151" s="93"/>
    </row>
    <row r="152" spans="1:11" ht="16">
      <c r="A152" s="104"/>
      <c r="B152" s="104"/>
      <c r="C152" s="104"/>
      <c r="D152" s="104"/>
      <c r="E152" s="101">
        <v>151</v>
      </c>
      <c r="F152" s="104"/>
      <c r="G152" s="104"/>
      <c r="H152" s="104"/>
      <c r="I152" s="105"/>
      <c r="J152" s="92"/>
      <c r="K152" s="93"/>
    </row>
    <row r="153" spans="1:11" ht="16">
      <c r="A153" s="104"/>
      <c r="B153" s="104"/>
      <c r="C153" s="104"/>
      <c r="D153" s="104"/>
      <c r="E153" s="101">
        <v>152</v>
      </c>
      <c r="F153" s="104"/>
      <c r="G153" s="104"/>
      <c r="H153" s="104"/>
      <c r="I153" s="105"/>
      <c r="J153" s="92"/>
      <c r="K153" s="93"/>
    </row>
    <row r="154" spans="1:11" ht="16">
      <c r="A154" s="104"/>
      <c r="B154" s="104"/>
      <c r="C154" s="104"/>
      <c r="D154" s="104"/>
      <c r="E154" s="101">
        <v>153</v>
      </c>
      <c r="F154" s="104"/>
      <c r="G154" s="104"/>
      <c r="H154" s="104"/>
      <c r="I154" s="105"/>
      <c r="J154" s="92"/>
      <c r="K154" s="93"/>
    </row>
    <row r="155" spans="1:11" ht="16">
      <c r="A155" s="104"/>
      <c r="B155" s="104"/>
      <c r="C155" s="104"/>
      <c r="D155" s="104"/>
      <c r="E155" s="101">
        <v>154</v>
      </c>
      <c r="F155" s="104"/>
      <c r="G155" s="104"/>
      <c r="H155" s="104"/>
      <c r="I155" s="105"/>
      <c r="J155" s="92"/>
      <c r="K155" s="93"/>
    </row>
    <row r="156" spans="1:11" ht="16">
      <c r="A156" s="104"/>
      <c r="B156" s="104"/>
      <c r="C156" s="104"/>
      <c r="D156" s="104"/>
      <c r="E156" s="101">
        <v>155</v>
      </c>
      <c r="F156" s="104"/>
      <c r="G156" s="104"/>
      <c r="H156" s="104"/>
      <c r="I156" s="105"/>
      <c r="J156" s="92"/>
      <c r="K156" s="93"/>
    </row>
    <row r="157" spans="1:11" ht="16">
      <c r="A157" s="104"/>
      <c r="B157" s="104"/>
      <c r="C157" s="104"/>
      <c r="D157" s="104"/>
      <c r="E157" s="101">
        <v>156</v>
      </c>
      <c r="F157" s="104"/>
      <c r="G157" s="104"/>
      <c r="H157" s="104"/>
      <c r="I157" s="105"/>
      <c r="J157" s="92"/>
      <c r="K157" s="93"/>
    </row>
    <row r="158" spans="1:11" ht="16">
      <c r="A158" s="104"/>
      <c r="B158" s="104"/>
      <c r="C158" s="104"/>
      <c r="D158" s="104"/>
      <c r="E158" s="101">
        <v>157</v>
      </c>
      <c r="F158" s="104"/>
      <c r="G158" s="104"/>
      <c r="H158" s="104"/>
      <c r="I158" s="105"/>
      <c r="J158" s="92"/>
      <c r="K158" s="93"/>
    </row>
    <row r="159" spans="1:11" ht="16">
      <c r="A159" s="104"/>
      <c r="B159" s="104"/>
      <c r="C159" s="104"/>
      <c r="D159" s="104"/>
      <c r="E159" s="101">
        <v>158</v>
      </c>
      <c r="F159" s="104"/>
      <c r="G159" s="104"/>
      <c r="H159" s="104"/>
      <c r="I159" s="105"/>
      <c r="J159" s="92"/>
      <c r="K159" s="93"/>
    </row>
    <row r="160" spans="1:11" ht="16">
      <c r="A160" s="104"/>
      <c r="B160" s="104"/>
      <c r="C160" s="104"/>
      <c r="D160" s="104"/>
      <c r="E160" s="101">
        <v>159</v>
      </c>
      <c r="F160" s="104"/>
      <c r="G160" s="104"/>
      <c r="H160" s="104"/>
      <c r="I160" s="105"/>
      <c r="J160" s="92"/>
      <c r="K160" s="93"/>
    </row>
    <row r="161" spans="1:11" ht="16">
      <c r="A161" s="104"/>
      <c r="B161" s="104"/>
      <c r="C161" s="104"/>
      <c r="D161" s="104"/>
      <c r="E161" s="101">
        <v>160</v>
      </c>
      <c r="F161" s="104"/>
      <c r="G161" s="104"/>
      <c r="H161" s="104"/>
      <c r="I161" s="105"/>
      <c r="J161" s="92"/>
      <c r="K161" s="93"/>
    </row>
    <row r="162" spans="1:11" ht="16">
      <c r="A162" s="104"/>
      <c r="B162" s="104"/>
      <c r="C162" s="104"/>
      <c r="D162" s="104"/>
      <c r="E162" s="101">
        <v>161</v>
      </c>
      <c r="F162" s="104"/>
      <c r="G162" s="104"/>
      <c r="H162" s="104"/>
      <c r="I162" s="105"/>
      <c r="J162" s="92"/>
      <c r="K162" s="93"/>
    </row>
    <row r="163" spans="1:11" ht="16">
      <c r="A163" s="104"/>
      <c r="B163" s="104"/>
      <c r="C163" s="104"/>
      <c r="D163" s="104"/>
      <c r="E163" s="101">
        <v>162</v>
      </c>
      <c r="F163" s="104"/>
      <c r="G163" s="104"/>
      <c r="H163" s="104"/>
      <c r="I163" s="105"/>
      <c r="J163" s="92"/>
      <c r="K163" s="93"/>
    </row>
    <row r="164" spans="1:11" ht="16">
      <c r="A164" s="104"/>
      <c r="B164" s="104"/>
      <c r="C164" s="104"/>
      <c r="D164" s="104"/>
      <c r="E164" s="101">
        <v>163</v>
      </c>
      <c r="F164" s="104"/>
      <c r="G164" s="104"/>
      <c r="H164" s="104"/>
      <c r="I164" s="105"/>
      <c r="J164" s="92"/>
      <c r="K164" s="93"/>
    </row>
    <row r="165" spans="1:11" ht="16">
      <c r="A165" s="104"/>
      <c r="B165" s="104"/>
      <c r="C165" s="104"/>
      <c r="D165" s="104"/>
      <c r="E165" s="101">
        <v>164</v>
      </c>
      <c r="F165" s="104"/>
      <c r="G165" s="104"/>
      <c r="H165" s="104"/>
      <c r="I165" s="105"/>
      <c r="J165" s="92"/>
      <c r="K165" s="93"/>
    </row>
    <row r="166" spans="1:11" ht="16">
      <c r="A166" s="104"/>
      <c r="B166" s="104"/>
      <c r="C166" s="104"/>
      <c r="D166" s="104"/>
      <c r="E166" s="101">
        <v>165</v>
      </c>
      <c r="F166" s="104"/>
      <c r="G166" s="104"/>
      <c r="H166" s="104"/>
      <c r="I166" s="105"/>
      <c r="J166" s="92"/>
      <c r="K166" s="93"/>
    </row>
    <row r="167" spans="1:11" ht="16">
      <c r="A167" s="104"/>
      <c r="B167" s="104"/>
      <c r="C167" s="104"/>
      <c r="D167" s="104"/>
      <c r="E167" s="101">
        <v>166</v>
      </c>
      <c r="F167" s="104"/>
      <c r="G167" s="104"/>
      <c r="H167" s="104"/>
      <c r="I167" s="105"/>
      <c r="J167" s="92"/>
      <c r="K167" s="93"/>
    </row>
    <row r="168" spans="1:11" ht="16">
      <c r="A168" s="104"/>
      <c r="B168" s="104"/>
      <c r="C168" s="104"/>
      <c r="D168" s="104"/>
      <c r="E168" s="101">
        <v>167</v>
      </c>
      <c r="F168" s="104"/>
      <c r="G168" s="104"/>
      <c r="H168" s="104"/>
      <c r="I168" s="105"/>
      <c r="J168" s="92"/>
      <c r="K168" s="93"/>
    </row>
    <row r="169" spans="1:11" ht="16">
      <c r="A169" s="104"/>
      <c r="B169" s="104"/>
      <c r="C169" s="104"/>
      <c r="D169" s="104"/>
      <c r="E169" s="101">
        <v>168</v>
      </c>
      <c r="F169" s="104"/>
      <c r="G169" s="104"/>
      <c r="H169" s="104"/>
      <c r="I169" s="105"/>
      <c r="J169" s="92"/>
      <c r="K169" s="93"/>
    </row>
    <row r="170" spans="1:11" ht="16">
      <c r="A170" s="104"/>
      <c r="B170" s="104"/>
      <c r="C170" s="104"/>
      <c r="D170" s="104"/>
      <c r="E170" s="101">
        <v>169</v>
      </c>
      <c r="F170" s="104"/>
      <c r="G170" s="104"/>
      <c r="H170" s="104"/>
      <c r="I170" s="105"/>
      <c r="J170" s="92"/>
      <c r="K170" s="93"/>
    </row>
    <row r="171" spans="1:11" ht="16">
      <c r="A171" s="104"/>
      <c r="B171" s="104"/>
      <c r="C171" s="104"/>
      <c r="D171" s="104"/>
      <c r="E171" s="101">
        <v>170</v>
      </c>
      <c r="F171" s="104"/>
      <c r="G171" s="104"/>
      <c r="H171" s="104"/>
      <c r="I171" s="105"/>
      <c r="J171" s="92"/>
      <c r="K171" s="93"/>
    </row>
    <row r="172" spans="1:11" ht="16">
      <c r="A172" s="104"/>
      <c r="B172" s="104"/>
      <c r="C172" s="104"/>
      <c r="D172" s="104"/>
      <c r="E172" s="101">
        <v>171</v>
      </c>
      <c r="F172" s="104"/>
      <c r="G172" s="104"/>
      <c r="H172" s="104"/>
      <c r="I172" s="105"/>
      <c r="J172" s="92"/>
      <c r="K172" s="93"/>
    </row>
    <row r="173" spans="1:11" ht="16">
      <c r="A173" s="104"/>
      <c r="B173" s="104"/>
      <c r="C173" s="104"/>
      <c r="D173" s="104"/>
      <c r="E173" s="101">
        <v>172</v>
      </c>
      <c r="F173" s="104"/>
      <c r="G173" s="104"/>
      <c r="H173" s="104"/>
      <c r="I173" s="105"/>
      <c r="J173" s="92"/>
      <c r="K173" s="93"/>
    </row>
    <row r="174" spans="1:11" ht="16">
      <c r="A174" s="104"/>
      <c r="B174" s="104"/>
      <c r="C174" s="104"/>
      <c r="D174" s="104"/>
      <c r="E174" s="101">
        <v>173</v>
      </c>
      <c r="F174" s="104"/>
      <c r="G174" s="104"/>
      <c r="H174" s="104"/>
      <c r="I174" s="105"/>
      <c r="J174" s="92"/>
      <c r="K174" s="93"/>
    </row>
    <row r="175" spans="1:11" ht="16">
      <c r="A175" s="104"/>
      <c r="B175" s="104"/>
      <c r="C175" s="104"/>
      <c r="D175" s="104"/>
      <c r="E175" s="101">
        <v>174</v>
      </c>
      <c r="F175" s="104"/>
      <c r="G175" s="104"/>
      <c r="H175" s="104"/>
      <c r="I175" s="105"/>
      <c r="J175" s="92"/>
      <c r="K175" s="93"/>
    </row>
    <row r="176" spans="1:11" ht="16">
      <c r="A176" s="104"/>
      <c r="B176" s="104"/>
      <c r="C176" s="104"/>
      <c r="D176" s="104"/>
      <c r="E176" s="101">
        <v>175</v>
      </c>
      <c r="F176" s="104"/>
      <c r="G176" s="104"/>
      <c r="H176" s="104"/>
      <c r="I176" s="105"/>
      <c r="J176" s="92"/>
      <c r="K176" s="93"/>
    </row>
    <row r="177" spans="1:11" ht="16">
      <c r="A177" s="104"/>
      <c r="B177" s="104"/>
      <c r="C177" s="104"/>
      <c r="D177" s="104"/>
      <c r="E177" s="101">
        <v>176</v>
      </c>
      <c r="F177" s="104"/>
      <c r="G177" s="104"/>
      <c r="H177" s="104"/>
      <c r="I177" s="105"/>
      <c r="J177" s="92"/>
      <c r="K177" s="93"/>
    </row>
    <row r="178" spans="1:11" ht="16">
      <c r="A178" s="104"/>
      <c r="B178" s="104"/>
      <c r="C178" s="104"/>
      <c r="D178" s="104"/>
      <c r="E178" s="101">
        <v>177</v>
      </c>
      <c r="F178" s="104"/>
      <c r="G178" s="104"/>
      <c r="H178" s="104"/>
      <c r="I178" s="105"/>
      <c r="J178" s="92"/>
      <c r="K178" s="93"/>
    </row>
    <row r="179" spans="1:11" ht="16">
      <c r="A179" s="104"/>
      <c r="B179" s="104"/>
      <c r="C179" s="104"/>
      <c r="D179" s="104"/>
      <c r="E179" s="101">
        <v>178</v>
      </c>
      <c r="F179" s="104"/>
      <c r="G179" s="104"/>
      <c r="H179" s="104"/>
      <c r="I179" s="105"/>
      <c r="J179" s="92"/>
      <c r="K179" s="93"/>
    </row>
    <row r="180" spans="1:11" ht="16">
      <c r="A180" s="104"/>
      <c r="B180" s="104"/>
      <c r="C180" s="104"/>
      <c r="D180" s="104"/>
      <c r="E180" s="101">
        <v>179</v>
      </c>
      <c r="F180" s="104"/>
      <c r="G180" s="104"/>
      <c r="H180" s="104"/>
      <c r="I180" s="105"/>
      <c r="J180" s="92"/>
      <c r="K180" s="93"/>
    </row>
    <row r="181" spans="1:11" ht="16">
      <c r="A181" s="104"/>
      <c r="B181" s="104"/>
      <c r="C181" s="104"/>
      <c r="D181" s="104"/>
      <c r="E181" s="101">
        <v>180</v>
      </c>
      <c r="F181" s="104"/>
      <c r="G181" s="104"/>
      <c r="H181" s="104"/>
      <c r="I181" s="105"/>
      <c r="J181" s="92"/>
      <c r="K181" s="93"/>
    </row>
    <row r="182" spans="1:11" ht="16">
      <c r="A182" s="104"/>
      <c r="B182" s="104"/>
      <c r="C182" s="104"/>
      <c r="D182" s="104"/>
      <c r="E182" s="101">
        <v>181</v>
      </c>
      <c r="F182" s="104"/>
      <c r="G182" s="104"/>
      <c r="H182" s="104"/>
      <c r="I182" s="105"/>
      <c r="J182" s="92"/>
      <c r="K182" s="93"/>
    </row>
    <row r="183" spans="1:11" ht="16">
      <c r="A183" s="104"/>
      <c r="B183" s="104"/>
      <c r="C183" s="104"/>
      <c r="D183" s="104"/>
      <c r="E183" s="101">
        <v>182</v>
      </c>
      <c r="F183" s="104"/>
      <c r="G183" s="104"/>
      <c r="H183" s="104"/>
      <c r="I183" s="105"/>
      <c r="J183" s="92"/>
      <c r="K183" s="93"/>
    </row>
    <row r="184" spans="1:11" ht="16">
      <c r="A184" s="104"/>
      <c r="B184" s="104"/>
      <c r="C184" s="104"/>
      <c r="D184" s="104"/>
      <c r="E184" s="101">
        <v>183</v>
      </c>
      <c r="F184" s="104"/>
      <c r="G184" s="104"/>
      <c r="H184" s="104"/>
      <c r="I184" s="105"/>
      <c r="J184" s="92"/>
      <c r="K184" s="93"/>
    </row>
    <row r="185" spans="1:11" ht="16">
      <c r="A185" s="104"/>
      <c r="B185" s="104"/>
      <c r="C185" s="104"/>
      <c r="D185" s="104"/>
      <c r="E185" s="101">
        <v>184</v>
      </c>
      <c r="F185" s="104"/>
      <c r="G185" s="104"/>
      <c r="H185" s="104"/>
      <c r="I185" s="105"/>
      <c r="J185" s="92"/>
      <c r="K185" s="93"/>
    </row>
    <row r="186" spans="1:11" ht="16">
      <c r="A186" s="104"/>
      <c r="B186" s="104"/>
      <c r="C186" s="104"/>
      <c r="D186" s="104"/>
      <c r="E186" s="101">
        <v>185</v>
      </c>
      <c r="F186" s="104"/>
      <c r="G186" s="104"/>
      <c r="H186" s="104"/>
      <c r="I186" s="105"/>
      <c r="J186" s="92"/>
      <c r="K186" s="93"/>
    </row>
    <row r="187" spans="1:11" ht="16">
      <c r="A187" s="104"/>
      <c r="B187" s="104"/>
      <c r="C187" s="104"/>
      <c r="D187" s="104"/>
      <c r="E187" s="101">
        <v>186</v>
      </c>
      <c r="F187" s="104"/>
      <c r="G187" s="104"/>
      <c r="H187" s="104"/>
      <c r="I187" s="105"/>
      <c r="J187" s="92"/>
      <c r="K187" s="93"/>
    </row>
    <row r="188" spans="1:11" ht="16">
      <c r="A188" s="104"/>
      <c r="B188" s="104"/>
      <c r="C188" s="104"/>
      <c r="D188" s="104"/>
      <c r="E188" s="101">
        <v>187</v>
      </c>
      <c r="F188" s="104"/>
      <c r="G188" s="104"/>
      <c r="H188" s="104"/>
      <c r="I188" s="105"/>
      <c r="J188" s="92"/>
      <c r="K188" s="93"/>
    </row>
    <row r="189" spans="1:11" ht="16">
      <c r="A189" s="104"/>
      <c r="B189" s="104"/>
      <c r="C189" s="104"/>
      <c r="D189" s="104"/>
      <c r="E189" s="101">
        <v>188</v>
      </c>
      <c r="F189" s="104"/>
      <c r="G189" s="104"/>
      <c r="H189" s="104"/>
      <c r="I189" s="105"/>
      <c r="J189" s="92"/>
      <c r="K189" s="93"/>
    </row>
    <row r="190" spans="1:11" ht="16">
      <c r="A190" s="104"/>
      <c r="B190" s="104"/>
      <c r="C190" s="104"/>
      <c r="D190" s="104"/>
      <c r="E190" s="101">
        <v>189</v>
      </c>
      <c r="F190" s="104"/>
      <c r="G190" s="104"/>
      <c r="H190" s="104"/>
      <c r="I190" s="105"/>
      <c r="J190" s="92"/>
      <c r="K190" s="93"/>
    </row>
    <row r="191" spans="1:11" ht="16">
      <c r="A191" s="104"/>
      <c r="B191" s="104"/>
      <c r="C191" s="104"/>
      <c r="D191" s="104"/>
      <c r="E191" s="101">
        <v>190</v>
      </c>
      <c r="F191" s="104"/>
      <c r="G191" s="104"/>
      <c r="H191" s="104"/>
      <c r="I191" s="105"/>
      <c r="J191" s="92"/>
      <c r="K191" s="93"/>
    </row>
    <row r="192" spans="1:11" ht="16">
      <c r="A192" s="104"/>
      <c r="B192" s="104"/>
      <c r="C192" s="104"/>
      <c r="D192" s="104"/>
      <c r="E192" s="101">
        <v>191</v>
      </c>
      <c r="F192" s="104"/>
      <c r="G192" s="104"/>
      <c r="H192" s="104"/>
      <c r="I192" s="105"/>
      <c r="J192" s="92"/>
      <c r="K192" s="93"/>
    </row>
    <row r="193" spans="1:11" ht="16">
      <c r="A193" s="104"/>
      <c r="B193" s="104"/>
      <c r="C193" s="104"/>
      <c r="D193" s="104"/>
      <c r="E193" s="101">
        <v>192</v>
      </c>
      <c r="F193" s="104"/>
      <c r="G193" s="104"/>
      <c r="H193" s="104"/>
      <c r="I193" s="105"/>
      <c r="J193" s="92"/>
      <c r="K193" s="93"/>
    </row>
    <row r="194" spans="1:11" ht="16">
      <c r="A194" s="104"/>
      <c r="B194" s="104"/>
      <c r="C194" s="104"/>
      <c r="D194" s="104"/>
      <c r="E194" s="101">
        <v>193</v>
      </c>
      <c r="F194" s="104"/>
      <c r="G194" s="104"/>
      <c r="H194" s="104"/>
      <c r="I194" s="105"/>
      <c r="J194" s="92"/>
      <c r="K194" s="93"/>
    </row>
    <row r="195" spans="1:11" ht="16">
      <c r="A195" s="104"/>
      <c r="B195" s="104"/>
      <c r="C195" s="104"/>
      <c r="D195" s="104"/>
      <c r="E195" s="101">
        <v>194</v>
      </c>
      <c r="F195" s="104"/>
      <c r="G195" s="104"/>
      <c r="H195" s="104"/>
      <c r="I195" s="105"/>
      <c r="J195" s="92"/>
      <c r="K195" s="93"/>
    </row>
    <row r="196" spans="1:11" ht="16">
      <c r="A196" s="104"/>
      <c r="B196" s="104"/>
      <c r="C196" s="104"/>
      <c r="D196" s="104"/>
      <c r="E196" s="101">
        <v>195</v>
      </c>
      <c r="F196" s="104"/>
      <c r="G196" s="104"/>
      <c r="H196" s="104"/>
      <c r="I196" s="105"/>
      <c r="J196" s="92"/>
      <c r="K196" s="93"/>
    </row>
    <row r="197" spans="1:11" ht="16">
      <c r="A197" s="104"/>
      <c r="B197" s="104"/>
      <c r="C197" s="104"/>
      <c r="D197" s="104"/>
      <c r="E197" s="101">
        <v>196</v>
      </c>
      <c r="F197" s="104"/>
      <c r="G197" s="104"/>
      <c r="H197" s="104"/>
      <c r="I197" s="105"/>
      <c r="J197" s="92"/>
      <c r="K197" s="93"/>
    </row>
    <row r="198" spans="1:11" ht="16">
      <c r="A198" s="104"/>
      <c r="B198" s="104"/>
      <c r="C198" s="104"/>
      <c r="D198" s="104"/>
      <c r="E198" s="101">
        <v>197</v>
      </c>
      <c r="F198" s="104"/>
      <c r="G198" s="104"/>
      <c r="H198" s="104"/>
      <c r="I198" s="105"/>
      <c r="J198" s="92"/>
      <c r="K198" s="93"/>
    </row>
    <row r="199" spans="1:11" ht="16">
      <c r="A199" s="104"/>
      <c r="B199" s="104"/>
      <c r="C199" s="104"/>
      <c r="D199" s="104"/>
      <c r="E199" s="101">
        <v>198</v>
      </c>
      <c r="F199" s="104"/>
      <c r="G199" s="104"/>
      <c r="H199" s="104"/>
      <c r="I199" s="105"/>
      <c r="J199" s="92"/>
      <c r="K199" s="93"/>
    </row>
    <row r="200" spans="1:11" ht="16">
      <c r="A200" s="104"/>
      <c r="B200" s="104"/>
      <c r="C200" s="104"/>
      <c r="D200" s="104"/>
      <c r="E200" s="101">
        <v>199</v>
      </c>
      <c r="F200" s="104"/>
      <c r="G200" s="104"/>
      <c r="H200" s="104"/>
      <c r="I200" s="105"/>
      <c r="J200" s="92"/>
      <c r="K200" s="93"/>
    </row>
    <row r="201" spans="1:11" ht="16">
      <c r="A201" s="104"/>
      <c r="B201" s="104"/>
      <c r="C201" s="104"/>
      <c r="D201" s="104"/>
      <c r="E201" s="101">
        <v>200</v>
      </c>
      <c r="F201" s="104"/>
      <c r="G201" s="104"/>
      <c r="H201" s="104"/>
      <c r="I201" s="105"/>
      <c r="J201" s="92"/>
      <c r="K201" s="93"/>
    </row>
    <row r="202" spans="1:11" ht="16">
      <c r="A202" s="104"/>
      <c r="B202" s="104"/>
      <c r="C202" s="104"/>
      <c r="D202" s="104"/>
      <c r="E202" s="101">
        <v>201</v>
      </c>
      <c r="F202" s="104"/>
      <c r="G202" s="104"/>
      <c r="H202" s="104"/>
      <c r="I202" s="105"/>
      <c r="J202" s="92"/>
      <c r="K202" s="93"/>
    </row>
    <row r="203" spans="1:11" ht="16">
      <c r="A203" s="104"/>
      <c r="B203" s="104"/>
      <c r="C203" s="104"/>
      <c r="D203" s="104"/>
      <c r="E203" s="101">
        <v>202</v>
      </c>
      <c r="F203" s="104"/>
      <c r="G203" s="104"/>
      <c r="H203" s="104"/>
      <c r="I203" s="105"/>
      <c r="J203" s="92"/>
      <c r="K203" s="93"/>
    </row>
    <row r="204" spans="1:11" ht="16">
      <c r="A204" s="104"/>
      <c r="B204" s="104"/>
      <c r="C204" s="104"/>
      <c r="D204" s="104"/>
      <c r="E204" s="101">
        <v>203</v>
      </c>
      <c r="F204" s="104"/>
      <c r="G204" s="104"/>
      <c r="H204" s="104"/>
      <c r="I204" s="105"/>
      <c r="J204" s="92"/>
      <c r="K204" s="93"/>
    </row>
    <row r="205" spans="1:11" ht="16">
      <c r="A205" s="104"/>
      <c r="B205" s="104"/>
      <c r="C205" s="104"/>
      <c r="D205" s="104"/>
      <c r="E205" s="101">
        <v>204</v>
      </c>
      <c r="F205" s="104"/>
      <c r="G205" s="104"/>
      <c r="H205" s="104"/>
      <c r="I205" s="105"/>
      <c r="J205" s="92"/>
      <c r="K205" s="93"/>
    </row>
    <row r="206" spans="1:11" ht="16">
      <c r="A206" s="104"/>
      <c r="B206" s="104"/>
      <c r="C206" s="104"/>
      <c r="D206" s="104"/>
      <c r="E206" s="101">
        <v>205</v>
      </c>
      <c r="F206" s="104"/>
      <c r="G206" s="104"/>
      <c r="H206" s="104"/>
      <c r="I206" s="105"/>
      <c r="J206" s="92"/>
      <c r="K206" s="93"/>
    </row>
    <row r="207" spans="1:11" ht="16">
      <c r="A207" s="104"/>
      <c r="B207" s="104"/>
      <c r="C207" s="104"/>
      <c r="D207" s="104"/>
      <c r="E207" s="101">
        <v>206</v>
      </c>
      <c r="F207" s="104"/>
      <c r="G207" s="104"/>
      <c r="H207" s="104"/>
      <c r="I207" s="105"/>
      <c r="J207" s="92"/>
      <c r="K207" s="93"/>
    </row>
    <row r="208" spans="1:11" ht="16">
      <c r="A208" s="104"/>
      <c r="B208" s="104"/>
      <c r="C208" s="104"/>
      <c r="D208" s="104"/>
      <c r="E208" s="101">
        <v>207</v>
      </c>
      <c r="F208" s="104"/>
      <c r="G208" s="104"/>
      <c r="H208" s="104"/>
      <c r="I208" s="105"/>
      <c r="J208" s="92"/>
      <c r="K208" s="93"/>
    </row>
    <row r="209" spans="1:11" ht="16">
      <c r="A209" s="104"/>
      <c r="B209" s="104"/>
      <c r="C209" s="104"/>
      <c r="D209" s="104"/>
      <c r="E209" s="101">
        <v>208</v>
      </c>
      <c r="F209" s="104"/>
      <c r="G209" s="104"/>
      <c r="H209" s="104"/>
      <c r="I209" s="105"/>
      <c r="J209" s="92"/>
      <c r="K209" s="93"/>
    </row>
    <row r="210" spans="1:11" ht="16">
      <c r="A210" s="104"/>
      <c r="B210" s="104"/>
      <c r="C210" s="104"/>
      <c r="D210" s="104"/>
      <c r="E210" s="101">
        <v>209</v>
      </c>
      <c r="F210" s="104"/>
      <c r="G210" s="104"/>
      <c r="H210" s="104"/>
      <c r="I210" s="105"/>
      <c r="J210" s="92"/>
      <c r="K210" s="93"/>
    </row>
    <row r="211" spans="1:11" ht="16">
      <c r="A211" s="104"/>
      <c r="B211" s="104"/>
      <c r="C211" s="104"/>
      <c r="D211" s="104"/>
      <c r="E211" s="101">
        <v>210</v>
      </c>
      <c r="F211" s="104"/>
      <c r="G211" s="104"/>
      <c r="H211" s="104"/>
      <c r="I211" s="105"/>
      <c r="J211" s="92"/>
      <c r="K211" s="93"/>
    </row>
    <row r="212" spans="1:11" ht="16">
      <c r="A212" s="104"/>
      <c r="B212" s="104"/>
      <c r="C212" s="104"/>
      <c r="D212" s="104"/>
      <c r="E212" s="101">
        <v>211</v>
      </c>
      <c r="F212" s="104"/>
      <c r="G212" s="104"/>
      <c r="H212" s="104"/>
      <c r="I212" s="105"/>
      <c r="J212" s="92"/>
      <c r="K212" s="93"/>
    </row>
    <row r="213" spans="1:11" ht="16">
      <c r="A213" s="104"/>
      <c r="B213" s="104"/>
      <c r="C213" s="104"/>
      <c r="D213" s="104"/>
      <c r="E213" s="101">
        <v>212</v>
      </c>
      <c r="F213" s="104"/>
      <c r="G213" s="104"/>
      <c r="H213" s="104"/>
      <c r="I213" s="105"/>
      <c r="J213" s="92"/>
      <c r="K213" s="93"/>
    </row>
    <row r="214" spans="1:11" ht="16">
      <c r="A214" s="104"/>
      <c r="B214" s="104"/>
      <c r="C214" s="104"/>
      <c r="D214" s="104"/>
      <c r="E214" s="101">
        <v>213</v>
      </c>
      <c r="F214" s="104"/>
      <c r="G214" s="104"/>
      <c r="H214" s="104"/>
      <c r="I214" s="105"/>
      <c r="J214" s="92"/>
      <c r="K214" s="93"/>
    </row>
    <row r="215" spans="1:11" ht="16">
      <c r="A215" s="104"/>
      <c r="B215" s="104"/>
      <c r="C215" s="104"/>
      <c r="D215" s="104"/>
      <c r="E215" s="101">
        <v>214</v>
      </c>
      <c r="F215" s="104"/>
      <c r="G215" s="104"/>
      <c r="H215" s="104"/>
      <c r="I215" s="105"/>
      <c r="J215" s="92"/>
      <c r="K215" s="93"/>
    </row>
    <row r="216" spans="1:11" ht="16">
      <c r="A216" s="104"/>
      <c r="B216" s="104"/>
      <c r="C216" s="104"/>
      <c r="D216" s="104"/>
      <c r="E216" s="101">
        <v>215</v>
      </c>
      <c r="F216" s="104"/>
      <c r="G216" s="104"/>
      <c r="H216" s="104"/>
      <c r="I216" s="105"/>
      <c r="J216" s="92"/>
      <c r="K216" s="93"/>
    </row>
    <row r="217" spans="1:11" ht="16">
      <c r="A217" s="104"/>
      <c r="B217" s="104"/>
      <c r="C217" s="104"/>
      <c r="D217" s="104"/>
      <c r="E217" s="101">
        <v>216</v>
      </c>
      <c r="F217" s="104"/>
      <c r="G217" s="104"/>
      <c r="H217" s="104"/>
      <c r="I217" s="105"/>
      <c r="J217" s="92"/>
      <c r="K217" s="93"/>
    </row>
    <row r="218" spans="1:11" ht="16">
      <c r="A218" s="104"/>
      <c r="B218" s="104"/>
      <c r="C218" s="104"/>
      <c r="D218" s="104"/>
      <c r="E218" s="101">
        <v>217</v>
      </c>
      <c r="F218" s="104"/>
      <c r="G218" s="104"/>
      <c r="H218" s="104"/>
      <c r="I218" s="105"/>
      <c r="J218" s="92"/>
      <c r="K218" s="93"/>
    </row>
    <row r="219" spans="1:11" ht="16">
      <c r="A219" s="104"/>
      <c r="B219" s="104"/>
      <c r="C219" s="104"/>
      <c r="D219" s="104"/>
      <c r="E219" s="101">
        <v>218</v>
      </c>
      <c r="F219" s="104"/>
      <c r="G219" s="104"/>
      <c r="H219" s="104"/>
      <c r="I219" s="105"/>
      <c r="J219" s="92"/>
      <c r="K219" s="93"/>
    </row>
    <row r="220" spans="1:11" ht="16">
      <c r="A220" s="104"/>
      <c r="B220" s="104"/>
      <c r="C220" s="104"/>
      <c r="D220" s="104"/>
      <c r="E220" s="101">
        <v>219</v>
      </c>
      <c r="F220" s="104"/>
      <c r="G220" s="104"/>
      <c r="H220" s="104"/>
      <c r="I220" s="105"/>
      <c r="J220" s="92"/>
      <c r="K220" s="93"/>
    </row>
    <row r="221" spans="1:11" ht="16">
      <c r="A221" s="104"/>
      <c r="B221" s="104"/>
      <c r="C221" s="104"/>
      <c r="D221" s="104"/>
      <c r="E221" s="101">
        <v>220</v>
      </c>
      <c r="F221" s="104"/>
      <c r="G221" s="104"/>
      <c r="H221" s="104"/>
      <c r="I221" s="105"/>
      <c r="J221" s="92"/>
      <c r="K221" s="93"/>
    </row>
    <row r="222" spans="1:11" ht="16">
      <c r="A222" s="104"/>
      <c r="B222" s="104"/>
      <c r="C222" s="104"/>
      <c r="D222" s="104"/>
      <c r="E222" s="101">
        <v>221</v>
      </c>
      <c r="F222" s="104"/>
      <c r="G222" s="104"/>
      <c r="H222" s="104"/>
      <c r="I222" s="105"/>
      <c r="J222" s="92"/>
      <c r="K222" s="93"/>
    </row>
    <row r="223" spans="1:11" ht="16">
      <c r="A223" s="104"/>
      <c r="B223" s="104"/>
      <c r="C223" s="104"/>
      <c r="D223" s="104"/>
      <c r="E223" s="101">
        <v>222</v>
      </c>
      <c r="F223" s="104"/>
      <c r="G223" s="104"/>
      <c r="H223" s="104"/>
      <c r="I223" s="105"/>
      <c r="J223" s="92"/>
      <c r="K223" s="93"/>
    </row>
    <row r="224" spans="1:11" ht="16">
      <c r="A224" s="104"/>
      <c r="B224" s="104"/>
      <c r="C224" s="104"/>
      <c r="D224" s="104"/>
      <c r="E224" s="101">
        <v>223</v>
      </c>
      <c r="F224" s="104"/>
      <c r="G224" s="104"/>
      <c r="H224" s="104"/>
      <c r="I224" s="105"/>
      <c r="J224" s="92"/>
      <c r="K224" s="93"/>
    </row>
    <row r="225" spans="1:11" ht="16">
      <c r="A225" s="104"/>
      <c r="B225" s="104"/>
      <c r="C225" s="104"/>
      <c r="D225" s="104"/>
      <c r="E225" s="101">
        <v>224</v>
      </c>
      <c r="F225" s="104"/>
      <c r="G225" s="104"/>
      <c r="H225" s="104"/>
      <c r="I225" s="105"/>
      <c r="J225" s="92"/>
      <c r="K225" s="93"/>
    </row>
    <row r="226" spans="1:11" ht="16">
      <c r="A226" s="104"/>
      <c r="B226" s="104"/>
      <c r="C226" s="104"/>
      <c r="D226" s="104"/>
      <c r="E226" s="101">
        <v>225</v>
      </c>
      <c r="F226" s="104"/>
      <c r="G226" s="104"/>
      <c r="H226" s="104"/>
      <c r="I226" s="105"/>
      <c r="J226" s="92"/>
      <c r="K226" s="93"/>
    </row>
    <row r="227" spans="1:11" ht="16">
      <c r="A227" s="104"/>
      <c r="B227" s="104"/>
      <c r="C227" s="104"/>
      <c r="D227" s="104"/>
      <c r="E227" s="101">
        <v>226</v>
      </c>
      <c r="F227" s="104"/>
      <c r="G227" s="104"/>
      <c r="H227" s="104"/>
      <c r="I227" s="105"/>
      <c r="J227" s="92"/>
      <c r="K227" s="93"/>
    </row>
    <row r="228" spans="1:11" ht="16">
      <c r="A228" s="104"/>
      <c r="B228" s="104"/>
      <c r="C228" s="104"/>
      <c r="D228" s="104"/>
      <c r="E228" s="101">
        <v>227</v>
      </c>
      <c r="F228" s="104"/>
      <c r="G228" s="104"/>
      <c r="H228" s="104"/>
      <c r="I228" s="105"/>
      <c r="J228" s="92"/>
      <c r="K228" s="93"/>
    </row>
    <row r="229" spans="1:11" ht="16">
      <c r="A229" s="104"/>
      <c r="B229" s="104"/>
      <c r="C229" s="104"/>
      <c r="D229" s="104"/>
      <c r="E229" s="101">
        <v>228</v>
      </c>
      <c r="F229" s="104"/>
      <c r="G229" s="104"/>
      <c r="H229" s="104"/>
      <c r="I229" s="105"/>
      <c r="J229" s="92"/>
      <c r="K229" s="93"/>
    </row>
    <row r="230" spans="1:11" ht="16">
      <c r="A230" s="104"/>
      <c r="B230" s="104"/>
      <c r="C230" s="104"/>
      <c r="D230" s="104"/>
      <c r="E230" s="101">
        <v>229</v>
      </c>
      <c r="F230" s="104"/>
      <c r="G230" s="104"/>
      <c r="H230" s="104"/>
      <c r="I230" s="105"/>
      <c r="J230" s="92"/>
      <c r="K230" s="93"/>
    </row>
    <row r="231" spans="1:11" ht="16">
      <c r="A231" s="104"/>
      <c r="B231" s="104"/>
      <c r="C231" s="104"/>
      <c r="D231" s="104"/>
      <c r="E231" s="101">
        <v>230</v>
      </c>
      <c r="F231" s="104"/>
      <c r="G231" s="104"/>
      <c r="H231" s="104"/>
      <c r="I231" s="105"/>
      <c r="J231" s="92"/>
      <c r="K231" s="93"/>
    </row>
    <row r="232" spans="1:11" ht="16">
      <c r="A232" s="104"/>
      <c r="B232" s="104"/>
      <c r="C232" s="104"/>
      <c r="D232" s="104"/>
      <c r="E232" s="101">
        <v>231</v>
      </c>
      <c r="F232" s="104"/>
      <c r="G232" s="104"/>
      <c r="H232" s="104"/>
      <c r="I232" s="105"/>
      <c r="J232" s="92"/>
      <c r="K232" s="93"/>
    </row>
    <row r="233" spans="1:11" ht="16">
      <c r="A233" s="104"/>
      <c r="B233" s="104"/>
      <c r="C233" s="104"/>
      <c r="D233" s="104"/>
      <c r="E233" s="101">
        <v>232</v>
      </c>
      <c r="F233" s="104"/>
      <c r="G233" s="104"/>
      <c r="H233" s="104"/>
      <c r="I233" s="105"/>
      <c r="J233" s="92"/>
      <c r="K233" s="93"/>
    </row>
    <row r="234" spans="1:11" ht="16">
      <c r="A234" s="104"/>
      <c r="B234" s="104"/>
      <c r="C234" s="104"/>
      <c r="D234" s="104"/>
      <c r="E234" s="101">
        <v>233</v>
      </c>
      <c r="F234" s="104"/>
      <c r="G234" s="104"/>
      <c r="H234" s="104"/>
      <c r="I234" s="105"/>
      <c r="J234" s="92"/>
      <c r="K234" s="93"/>
    </row>
    <row r="235" spans="1:11" ht="16">
      <c r="A235" s="104"/>
      <c r="B235" s="104"/>
      <c r="C235" s="104"/>
      <c r="D235" s="104"/>
      <c r="E235" s="101">
        <v>234</v>
      </c>
      <c r="F235" s="104"/>
      <c r="G235" s="104"/>
      <c r="H235" s="104"/>
      <c r="I235" s="105"/>
      <c r="J235" s="92"/>
      <c r="K235" s="93"/>
    </row>
    <row r="236" spans="1:11" ht="16">
      <c r="A236" s="104"/>
      <c r="B236" s="104"/>
      <c r="C236" s="104"/>
      <c r="D236" s="104"/>
      <c r="E236" s="101">
        <v>235</v>
      </c>
      <c r="F236" s="104"/>
      <c r="G236" s="104"/>
      <c r="H236" s="104"/>
      <c r="I236" s="105"/>
      <c r="J236" s="92"/>
      <c r="K236" s="93"/>
    </row>
    <row r="237" spans="1:11" ht="16">
      <c r="A237" s="104"/>
      <c r="B237" s="104"/>
      <c r="C237" s="104"/>
      <c r="D237" s="104"/>
      <c r="E237" s="101">
        <v>236</v>
      </c>
      <c r="F237" s="104"/>
      <c r="G237" s="104"/>
      <c r="H237" s="104"/>
      <c r="I237" s="105"/>
      <c r="J237" s="92"/>
      <c r="K237" s="93"/>
    </row>
    <row r="238" spans="1:11" ht="16">
      <c r="A238" s="104"/>
      <c r="B238" s="104"/>
      <c r="C238" s="104"/>
      <c r="D238" s="104"/>
      <c r="E238" s="101">
        <v>237</v>
      </c>
      <c r="F238" s="104"/>
      <c r="G238" s="104"/>
      <c r="H238" s="104"/>
      <c r="I238" s="105"/>
      <c r="J238" s="92"/>
      <c r="K238" s="93"/>
    </row>
    <row r="239" spans="1:11" ht="16">
      <c r="A239" s="104"/>
      <c r="B239" s="104"/>
      <c r="C239" s="104"/>
      <c r="D239" s="104"/>
      <c r="E239" s="101">
        <v>238</v>
      </c>
      <c r="F239" s="104"/>
      <c r="G239" s="104"/>
      <c r="H239" s="104"/>
      <c r="I239" s="105"/>
      <c r="J239" s="92"/>
      <c r="K239" s="93"/>
    </row>
    <row r="240" spans="1:11" ht="16">
      <c r="A240" s="104"/>
      <c r="B240" s="104"/>
      <c r="C240" s="104"/>
      <c r="D240" s="104"/>
      <c r="E240" s="101">
        <v>239</v>
      </c>
      <c r="F240" s="104"/>
      <c r="G240" s="104"/>
      <c r="H240" s="104"/>
      <c r="I240" s="105"/>
      <c r="J240" s="92"/>
      <c r="K240" s="93"/>
    </row>
    <row r="241" spans="1:11" ht="16">
      <c r="A241" s="104"/>
      <c r="B241" s="104"/>
      <c r="C241" s="104"/>
      <c r="D241" s="104"/>
      <c r="E241" s="101">
        <v>240</v>
      </c>
      <c r="F241" s="104"/>
      <c r="G241" s="104"/>
      <c r="H241" s="104"/>
      <c r="I241" s="105"/>
      <c r="J241" s="92"/>
      <c r="K241" s="93"/>
    </row>
    <row r="242" spans="1:11" ht="16">
      <c r="A242" s="104"/>
      <c r="B242" s="104"/>
      <c r="C242" s="104"/>
      <c r="D242" s="104"/>
      <c r="E242" s="101">
        <v>241</v>
      </c>
      <c r="F242" s="104"/>
      <c r="G242" s="104"/>
      <c r="H242" s="104"/>
      <c r="I242" s="105"/>
      <c r="J242" s="92"/>
      <c r="K242" s="93"/>
    </row>
    <row r="243" spans="1:11" ht="16">
      <c r="A243" s="104"/>
      <c r="B243" s="104"/>
      <c r="C243" s="104"/>
      <c r="D243" s="104"/>
      <c r="E243" s="101">
        <v>242</v>
      </c>
      <c r="F243" s="104"/>
      <c r="G243" s="104"/>
      <c r="H243" s="104"/>
      <c r="I243" s="105"/>
      <c r="J243" s="92"/>
      <c r="K243" s="93"/>
    </row>
    <row r="244" spans="1:11" ht="16">
      <c r="A244" s="104"/>
      <c r="B244" s="104"/>
      <c r="C244" s="104"/>
      <c r="D244" s="104"/>
      <c r="E244" s="101">
        <v>243</v>
      </c>
      <c r="F244" s="104"/>
      <c r="G244" s="104"/>
      <c r="H244" s="104"/>
      <c r="I244" s="105"/>
      <c r="J244" s="92"/>
      <c r="K244" s="93"/>
    </row>
    <row r="245" spans="1:11" ht="16">
      <c r="A245" s="104"/>
      <c r="B245" s="104"/>
      <c r="C245" s="104"/>
      <c r="D245" s="104"/>
      <c r="E245" s="101">
        <v>244</v>
      </c>
      <c r="F245" s="104"/>
      <c r="G245" s="104"/>
      <c r="H245" s="104"/>
      <c r="I245" s="105"/>
      <c r="J245" s="92"/>
      <c r="K245" s="93"/>
    </row>
    <row r="246" spans="1:11" ht="16">
      <c r="A246" s="104"/>
      <c r="B246" s="104"/>
      <c r="C246" s="104"/>
      <c r="D246" s="104"/>
      <c r="E246" s="101">
        <v>245</v>
      </c>
      <c r="F246" s="104"/>
      <c r="G246" s="104"/>
      <c r="H246" s="104"/>
      <c r="I246" s="105"/>
      <c r="J246" s="92"/>
      <c r="K246" s="93"/>
    </row>
    <row r="247" spans="1:11" ht="16">
      <c r="A247" s="104"/>
      <c r="B247" s="104"/>
      <c r="C247" s="104"/>
      <c r="D247" s="104"/>
      <c r="E247" s="101">
        <v>246</v>
      </c>
      <c r="F247" s="104"/>
      <c r="G247" s="104"/>
      <c r="H247" s="104"/>
      <c r="I247" s="105"/>
      <c r="J247" s="92"/>
      <c r="K247" s="93"/>
    </row>
    <row r="248" spans="1:11" ht="16">
      <c r="A248" s="104"/>
      <c r="B248" s="104"/>
      <c r="C248" s="104"/>
      <c r="D248" s="104"/>
      <c r="E248" s="101">
        <v>247</v>
      </c>
      <c r="F248" s="104"/>
      <c r="G248" s="104"/>
      <c r="H248" s="104"/>
      <c r="I248" s="105"/>
      <c r="J248" s="92"/>
      <c r="K248" s="93"/>
    </row>
    <row r="249" spans="1:11" ht="16">
      <c r="A249" s="104"/>
      <c r="B249" s="104"/>
      <c r="C249" s="104"/>
      <c r="D249" s="104"/>
      <c r="E249" s="101">
        <v>248</v>
      </c>
      <c r="F249" s="104"/>
      <c r="G249" s="104"/>
      <c r="H249" s="104"/>
      <c r="I249" s="105"/>
      <c r="J249" s="92"/>
      <c r="K249" s="93"/>
    </row>
    <row r="250" spans="1:11" ht="16">
      <c r="A250" s="104"/>
      <c r="B250" s="104"/>
      <c r="C250" s="104"/>
      <c r="D250" s="104"/>
      <c r="E250" s="101">
        <v>249</v>
      </c>
      <c r="F250" s="104"/>
      <c r="G250" s="104"/>
      <c r="H250" s="104"/>
      <c r="I250" s="105"/>
      <c r="J250" s="92"/>
      <c r="K250" s="93"/>
    </row>
    <row r="251" spans="1:11" ht="16">
      <c r="A251" s="104"/>
      <c r="B251" s="104"/>
      <c r="C251" s="104"/>
      <c r="D251" s="104"/>
      <c r="E251" s="101">
        <v>250</v>
      </c>
      <c r="F251" s="104"/>
      <c r="G251" s="104"/>
      <c r="H251" s="104"/>
      <c r="I251" s="105"/>
      <c r="J251" s="92"/>
      <c r="K251" s="93"/>
    </row>
    <row r="252" spans="1:11" ht="16">
      <c r="A252" s="104"/>
      <c r="B252" s="104"/>
      <c r="C252" s="104"/>
      <c r="D252" s="104"/>
      <c r="E252" s="101">
        <v>251</v>
      </c>
      <c r="F252" s="104"/>
      <c r="G252" s="104"/>
      <c r="H252" s="104"/>
      <c r="I252" s="105"/>
      <c r="J252" s="92"/>
      <c r="K252" s="93"/>
    </row>
    <row r="253" spans="1:11" ht="16">
      <c r="A253" s="104"/>
      <c r="B253" s="104"/>
      <c r="C253" s="104"/>
      <c r="D253" s="104"/>
      <c r="E253" s="101">
        <v>252</v>
      </c>
      <c r="F253" s="104"/>
      <c r="G253" s="104"/>
      <c r="H253" s="104"/>
      <c r="I253" s="105"/>
      <c r="J253" s="92"/>
      <c r="K253" s="93"/>
    </row>
    <row r="254" spans="1:11" ht="16">
      <c r="A254" s="104"/>
      <c r="B254" s="104"/>
      <c r="C254" s="104"/>
      <c r="D254" s="104"/>
      <c r="E254" s="101">
        <v>253</v>
      </c>
      <c r="F254" s="104"/>
      <c r="G254" s="104"/>
      <c r="H254" s="104"/>
      <c r="I254" s="105"/>
      <c r="J254" s="92"/>
      <c r="K254" s="93"/>
    </row>
    <row r="255" spans="1:11" ht="16">
      <c r="A255" s="104"/>
      <c r="B255" s="104"/>
      <c r="C255" s="104"/>
      <c r="D255" s="104"/>
      <c r="E255" s="101">
        <v>254</v>
      </c>
      <c r="F255" s="104"/>
      <c r="G255" s="104"/>
      <c r="H255" s="104"/>
      <c r="I255" s="105"/>
      <c r="J255" s="92"/>
      <c r="K255" s="93"/>
    </row>
    <row r="256" spans="1:11" ht="16">
      <c r="A256" s="104"/>
      <c r="B256" s="104"/>
      <c r="C256" s="104"/>
      <c r="D256" s="104"/>
      <c r="E256" s="101">
        <v>255</v>
      </c>
      <c r="F256" s="104"/>
      <c r="G256" s="104"/>
      <c r="H256" s="104"/>
      <c r="I256" s="105"/>
      <c r="J256" s="92"/>
      <c r="K256" s="93"/>
    </row>
    <row r="257" spans="1:11" ht="16">
      <c r="A257" s="104"/>
      <c r="B257" s="104"/>
      <c r="C257" s="104"/>
      <c r="D257" s="104"/>
      <c r="E257" s="101">
        <v>256</v>
      </c>
      <c r="F257" s="104"/>
      <c r="G257" s="104"/>
      <c r="H257" s="104"/>
      <c r="I257" s="105"/>
      <c r="J257" s="92"/>
      <c r="K257" s="93"/>
    </row>
    <row r="258" spans="1:11" ht="16">
      <c r="A258" s="104"/>
      <c r="B258" s="104"/>
      <c r="C258" s="104"/>
      <c r="D258" s="104"/>
      <c r="E258" s="101">
        <v>257</v>
      </c>
      <c r="F258" s="104"/>
      <c r="G258" s="104"/>
      <c r="H258" s="104"/>
      <c r="I258" s="105"/>
      <c r="J258" s="92"/>
      <c r="K258" s="93"/>
    </row>
    <row r="259" spans="1:11" ht="16">
      <c r="A259" s="104"/>
      <c r="B259" s="104"/>
      <c r="C259" s="104"/>
      <c r="D259" s="104"/>
      <c r="E259" s="101">
        <v>258</v>
      </c>
      <c r="F259" s="104"/>
      <c r="G259" s="104"/>
      <c r="H259" s="104"/>
      <c r="I259" s="105"/>
      <c r="J259" s="92"/>
      <c r="K259" s="93"/>
    </row>
    <row r="260" spans="1:11" ht="16">
      <c r="A260" s="104"/>
      <c r="B260" s="104"/>
      <c r="C260" s="104"/>
      <c r="D260" s="104"/>
      <c r="E260" s="101">
        <v>259</v>
      </c>
      <c r="F260" s="104"/>
      <c r="G260" s="104"/>
      <c r="H260" s="104"/>
      <c r="I260" s="105"/>
      <c r="J260" s="92"/>
      <c r="K260" s="93"/>
    </row>
    <row r="261" spans="1:11" ht="16">
      <c r="A261" s="104"/>
      <c r="B261" s="104"/>
      <c r="C261" s="104"/>
      <c r="D261" s="104"/>
      <c r="E261" s="101">
        <v>260</v>
      </c>
      <c r="F261" s="104"/>
      <c r="G261" s="104"/>
      <c r="H261" s="104"/>
      <c r="I261" s="105"/>
      <c r="J261" s="92"/>
      <c r="K261" s="93"/>
    </row>
    <row r="262" spans="1:11" ht="16">
      <c r="A262" s="104"/>
      <c r="B262" s="104"/>
      <c r="C262" s="104"/>
      <c r="D262" s="104"/>
      <c r="E262" s="101">
        <v>261</v>
      </c>
      <c r="F262" s="104"/>
      <c r="G262" s="104"/>
      <c r="H262" s="104"/>
      <c r="I262" s="105"/>
      <c r="J262" s="92"/>
      <c r="K262" s="93"/>
    </row>
    <row r="263" spans="1:11" ht="16">
      <c r="A263" s="104"/>
      <c r="B263" s="104"/>
      <c r="C263" s="104"/>
      <c r="D263" s="104"/>
      <c r="E263" s="101">
        <v>262</v>
      </c>
      <c r="F263" s="104"/>
      <c r="G263" s="104"/>
      <c r="H263" s="104"/>
      <c r="I263" s="105"/>
      <c r="J263" s="92"/>
      <c r="K263" s="93"/>
    </row>
    <row r="264" spans="1:11" ht="16">
      <c r="A264" s="104"/>
      <c r="B264" s="104"/>
      <c r="C264" s="104"/>
      <c r="D264" s="104"/>
      <c r="E264" s="101">
        <v>263</v>
      </c>
      <c r="F264" s="104"/>
      <c r="G264" s="104"/>
      <c r="H264" s="104"/>
      <c r="I264" s="105"/>
      <c r="J264" s="92"/>
      <c r="K264" s="93"/>
    </row>
    <row r="265" spans="1:11" ht="16">
      <c r="A265" s="104"/>
      <c r="B265" s="104"/>
      <c r="C265" s="104"/>
      <c r="D265" s="104"/>
      <c r="E265" s="101">
        <v>264</v>
      </c>
      <c r="F265" s="104"/>
      <c r="G265" s="104"/>
      <c r="H265" s="104"/>
      <c r="I265" s="105"/>
      <c r="J265" s="92"/>
      <c r="K265" s="93"/>
    </row>
    <row r="266" spans="1:11" ht="16">
      <c r="A266" s="104"/>
      <c r="B266" s="104"/>
      <c r="C266" s="104"/>
      <c r="D266" s="104"/>
      <c r="E266" s="101">
        <v>265</v>
      </c>
      <c r="F266" s="104"/>
      <c r="G266" s="104"/>
      <c r="H266" s="104"/>
      <c r="I266" s="105"/>
      <c r="J266" s="92"/>
      <c r="K266" s="93"/>
    </row>
    <row r="267" spans="1:11" ht="16">
      <c r="A267" s="104"/>
      <c r="B267" s="104"/>
      <c r="C267" s="104"/>
      <c r="D267" s="104"/>
      <c r="E267" s="101">
        <v>266</v>
      </c>
      <c r="F267" s="104"/>
      <c r="G267" s="104"/>
      <c r="H267" s="104"/>
      <c r="I267" s="105"/>
      <c r="J267" s="92"/>
      <c r="K267" s="93"/>
    </row>
    <row r="268" spans="1:11" ht="16">
      <c r="A268" s="104"/>
      <c r="B268" s="104"/>
      <c r="C268" s="104"/>
      <c r="D268" s="104"/>
      <c r="E268" s="101">
        <v>267</v>
      </c>
      <c r="F268" s="104"/>
      <c r="G268" s="104"/>
      <c r="H268" s="104"/>
      <c r="I268" s="105"/>
      <c r="J268" s="92"/>
      <c r="K268" s="93"/>
    </row>
    <row r="269" spans="1:11" ht="16">
      <c r="A269" s="104"/>
      <c r="B269" s="104"/>
      <c r="C269" s="104"/>
      <c r="D269" s="104"/>
      <c r="E269" s="101">
        <v>268</v>
      </c>
      <c r="F269" s="104"/>
      <c r="G269" s="104"/>
      <c r="H269" s="104"/>
      <c r="I269" s="105"/>
      <c r="J269" s="92"/>
      <c r="K269" s="93"/>
    </row>
    <row r="270" spans="1:11" ht="16">
      <c r="A270" s="104"/>
      <c r="B270" s="104"/>
      <c r="C270" s="104"/>
      <c r="D270" s="104"/>
      <c r="E270" s="101">
        <v>269</v>
      </c>
      <c r="F270" s="104"/>
      <c r="G270" s="104"/>
      <c r="H270" s="104"/>
      <c r="I270" s="105"/>
      <c r="J270" s="92"/>
      <c r="K270" s="93"/>
    </row>
    <row r="271" spans="1:11" ht="16">
      <c r="A271" s="104"/>
      <c r="B271" s="104"/>
      <c r="C271" s="104"/>
      <c r="D271" s="104"/>
      <c r="E271" s="101">
        <v>270</v>
      </c>
      <c r="F271" s="104"/>
      <c r="G271" s="104"/>
      <c r="H271" s="104"/>
      <c r="I271" s="105"/>
      <c r="J271" s="92"/>
      <c r="K271" s="93"/>
    </row>
    <row r="272" spans="1:11" ht="16">
      <c r="A272" s="104"/>
      <c r="B272" s="104"/>
      <c r="C272" s="104"/>
      <c r="D272" s="104"/>
      <c r="E272" s="101">
        <v>271</v>
      </c>
      <c r="F272" s="104"/>
      <c r="G272" s="104"/>
      <c r="H272" s="104"/>
      <c r="I272" s="105"/>
      <c r="J272" s="92"/>
      <c r="K272" s="93"/>
    </row>
    <row r="273" spans="1:11" ht="16">
      <c r="A273" s="104"/>
      <c r="B273" s="104"/>
      <c r="C273" s="104"/>
      <c r="D273" s="104"/>
      <c r="E273" s="101">
        <v>272</v>
      </c>
      <c r="F273" s="104"/>
      <c r="G273" s="104"/>
      <c r="H273" s="104"/>
      <c r="I273" s="105"/>
      <c r="J273" s="92"/>
      <c r="K273" s="93"/>
    </row>
    <row r="274" spans="1:11" ht="16">
      <c r="A274" s="104"/>
      <c r="B274" s="104"/>
      <c r="C274" s="104"/>
      <c r="D274" s="104"/>
      <c r="E274" s="101">
        <v>273</v>
      </c>
      <c r="F274" s="104"/>
      <c r="G274" s="104"/>
      <c r="H274" s="104"/>
      <c r="I274" s="105"/>
      <c r="J274" s="92"/>
      <c r="K274" s="93"/>
    </row>
    <row r="275" spans="1:11" ht="16">
      <c r="A275" s="104"/>
      <c r="B275" s="104"/>
      <c r="C275" s="104"/>
      <c r="D275" s="104"/>
      <c r="E275" s="101">
        <v>274</v>
      </c>
      <c r="F275" s="104"/>
      <c r="G275" s="104"/>
      <c r="H275" s="104"/>
      <c r="I275" s="105"/>
      <c r="J275" s="92"/>
      <c r="K275" s="93"/>
    </row>
    <row r="276" spans="1:11" ht="16">
      <c r="A276" s="104"/>
      <c r="B276" s="104"/>
      <c r="C276" s="104"/>
      <c r="D276" s="104"/>
      <c r="E276" s="101">
        <v>275</v>
      </c>
      <c r="F276" s="104"/>
      <c r="G276" s="104"/>
      <c r="H276" s="104"/>
      <c r="I276" s="105"/>
      <c r="J276" s="92"/>
      <c r="K276" s="93"/>
    </row>
    <row r="277" spans="1:11" ht="16">
      <c r="A277" s="104"/>
      <c r="B277" s="104"/>
      <c r="C277" s="104"/>
      <c r="D277" s="104"/>
      <c r="E277" s="101">
        <v>276</v>
      </c>
      <c r="F277" s="104"/>
      <c r="G277" s="104"/>
      <c r="H277" s="104"/>
      <c r="I277" s="105"/>
      <c r="J277" s="92"/>
      <c r="K277" s="93"/>
    </row>
    <row r="278" spans="1:11" ht="16">
      <c r="A278" s="104"/>
      <c r="B278" s="104"/>
      <c r="C278" s="104"/>
      <c r="D278" s="104"/>
      <c r="E278" s="101">
        <v>277</v>
      </c>
      <c r="F278" s="104"/>
      <c r="G278" s="104"/>
      <c r="H278" s="104"/>
      <c r="I278" s="105"/>
      <c r="J278" s="92"/>
      <c r="K278" s="93"/>
    </row>
    <row r="279" spans="1:11" ht="16">
      <c r="A279" s="104"/>
      <c r="B279" s="104"/>
      <c r="C279" s="104"/>
      <c r="D279" s="104"/>
      <c r="E279" s="101">
        <v>278</v>
      </c>
      <c r="F279" s="104"/>
      <c r="G279" s="104"/>
      <c r="H279" s="104"/>
      <c r="I279" s="105"/>
      <c r="J279" s="92"/>
      <c r="K279" s="93"/>
    </row>
    <row r="280" spans="1:11" ht="16">
      <c r="A280" s="104"/>
      <c r="B280" s="104"/>
      <c r="C280" s="104"/>
      <c r="D280" s="104"/>
      <c r="E280" s="101">
        <v>279</v>
      </c>
      <c r="F280" s="104"/>
      <c r="G280" s="104"/>
      <c r="H280" s="104"/>
      <c r="I280" s="105"/>
      <c r="J280" s="92"/>
      <c r="K280" s="93"/>
    </row>
    <row r="281" spans="1:11" ht="16">
      <c r="A281" s="104"/>
      <c r="B281" s="104"/>
      <c r="C281" s="104"/>
      <c r="D281" s="104"/>
      <c r="E281" s="101">
        <v>280</v>
      </c>
      <c r="F281" s="104"/>
      <c r="G281" s="104"/>
      <c r="H281" s="104"/>
      <c r="I281" s="105"/>
      <c r="J281" s="92"/>
      <c r="K281" s="93"/>
    </row>
    <row r="282" spans="1:11" ht="16">
      <c r="A282" s="104"/>
      <c r="B282" s="104"/>
      <c r="C282" s="104"/>
      <c r="D282" s="104"/>
      <c r="E282" s="101">
        <v>281</v>
      </c>
      <c r="F282" s="104"/>
      <c r="G282" s="104"/>
      <c r="H282" s="104"/>
      <c r="I282" s="105"/>
      <c r="J282" s="92"/>
      <c r="K282" s="93"/>
    </row>
    <row r="283" spans="1:11" ht="16">
      <c r="A283" s="104"/>
      <c r="B283" s="104"/>
      <c r="C283" s="104"/>
      <c r="D283" s="104"/>
      <c r="E283" s="101">
        <v>282</v>
      </c>
      <c r="F283" s="104"/>
      <c r="G283" s="104"/>
      <c r="H283" s="104"/>
      <c r="I283" s="105"/>
      <c r="J283" s="92"/>
      <c r="K283" s="93"/>
    </row>
    <row r="284" spans="1:11" ht="16">
      <c r="A284" s="104"/>
      <c r="B284" s="104"/>
      <c r="C284" s="104"/>
      <c r="D284" s="104"/>
      <c r="E284" s="101">
        <v>283</v>
      </c>
      <c r="F284" s="104"/>
      <c r="G284" s="104"/>
      <c r="H284" s="104"/>
      <c r="I284" s="105"/>
      <c r="J284" s="92"/>
      <c r="K284" s="93"/>
    </row>
    <row r="285" spans="1:11" ht="16">
      <c r="A285" s="104"/>
      <c r="B285" s="104"/>
      <c r="C285" s="104"/>
      <c r="D285" s="104"/>
      <c r="E285" s="101">
        <v>284</v>
      </c>
      <c r="F285" s="104"/>
      <c r="G285" s="104"/>
      <c r="H285" s="104"/>
      <c r="I285" s="105"/>
      <c r="J285" s="92"/>
      <c r="K285" s="93"/>
    </row>
    <row r="286" spans="1:11" ht="16">
      <c r="A286" s="104"/>
      <c r="B286" s="104"/>
      <c r="C286" s="104"/>
      <c r="D286" s="104"/>
      <c r="E286" s="101">
        <v>285</v>
      </c>
      <c r="F286" s="104"/>
      <c r="G286" s="104"/>
      <c r="H286" s="104"/>
      <c r="I286" s="105"/>
      <c r="J286" s="92"/>
      <c r="K286" s="93"/>
    </row>
    <row r="287" spans="1:11" ht="16">
      <c r="A287" s="104"/>
      <c r="B287" s="104"/>
      <c r="C287" s="104"/>
      <c r="D287" s="104"/>
      <c r="E287" s="101">
        <v>286</v>
      </c>
      <c r="F287" s="104"/>
      <c r="G287" s="104"/>
      <c r="H287" s="104"/>
      <c r="I287" s="105"/>
      <c r="J287" s="92"/>
      <c r="K287" s="93"/>
    </row>
    <row r="288" spans="1:11" ht="16">
      <c r="A288" s="104"/>
      <c r="B288" s="104"/>
      <c r="C288" s="104"/>
      <c r="D288" s="104"/>
      <c r="E288" s="101">
        <v>287</v>
      </c>
      <c r="F288" s="104"/>
      <c r="G288" s="104"/>
      <c r="H288" s="104"/>
      <c r="I288" s="105"/>
      <c r="J288" s="92"/>
      <c r="K288" s="93"/>
    </row>
    <row r="289" spans="1:11" ht="16">
      <c r="A289" s="104"/>
      <c r="B289" s="104"/>
      <c r="C289" s="104"/>
      <c r="D289" s="104"/>
      <c r="E289" s="101">
        <v>288</v>
      </c>
      <c r="F289" s="104"/>
      <c r="G289" s="104"/>
      <c r="H289" s="104"/>
      <c r="I289" s="105"/>
      <c r="J289" s="92"/>
      <c r="K289" s="93"/>
    </row>
    <row r="290" spans="1:11" ht="16">
      <c r="A290" s="104"/>
      <c r="B290" s="104"/>
      <c r="C290" s="104"/>
      <c r="D290" s="104"/>
      <c r="E290" s="101">
        <v>289</v>
      </c>
      <c r="F290" s="104"/>
      <c r="G290" s="104"/>
      <c r="H290" s="104"/>
      <c r="I290" s="105"/>
      <c r="J290" s="92"/>
      <c r="K290" s="93"/>
    </row>
    <row r="291" spans="1:11" ht="16">
      <c r="A291" s="104"/>
      <c r="B291" s="104"/>
      <c r="C291" s="104"/>
      <c r="D291" s="104"/>
      <c r="E291" s="101">
        <v>290</v>
      </c>
      <c r="F291" s="104"/>
      <c r="G291" s="104"/>
      <c r="H291" s="104"/>
      <c r="I291" s="105"/>
      <c r="J291" s="92"/>
      <c r="K291" s="93"/>
    </row>
    <row r="292" spans="1:11" ht="16">
      <c r="A292" s="104"/>
      <c r="B292" s="104"/>
      <c r="C292" s="104"/>
      <c r="D292" s="104"/>
      <c r="E292" s="101">
        <v>291</v>
      </c>
      <c r="F292" s="104"/>
      <c r="G292" s="104"/>
      <c r="H292" s="104"/>
      <c r="I292" s="105"/>
      <c r="J292" s="92"/>
      <c r="K292" s="93"/>
    </row>
    <row r="293" spans="1:11" ht="16">
      <c r="A293" s="104"/>
      <c r="B293" s="104"/>
      <c r="C293" s="104"/>
      <c r="D293" s="104"/>
      <c r="E293" s="101">
        <v>292</v>
      </c>
      <c r="F293" s="104"/>
      <c r="G293" s="104"/>
      <c r="H293" s="104"/>
      <c r="I293" s="105"/>
      <c r="J293" s="92"/>
      <c r="K293" s="93"/>
    </row>
    <row r="294" spans="1:11" ht="16">
      <c r="A294" s="104"/>
      <c r="B294" s="104"/>
      <c r="C294" s="104"/>
      <c r="D294" s="104"/>
      <c r="E294" s="101">
        <v>293</v>
      </c>
      <c r="F294" s="104"/>
      <c r="G294" s="104"/>
      <c r="H294" s="104"/>
      <c r="I294" s="105"/>
      <c r="J294" s="92"/>
      <c r="K294" s="93"/>
    </row>
    <row r="295" spans="1:11" ht="16">
      <c r="A295" s="104"/>
      <c r="B295" s="104"/>
      <c r="C295" s="104"/>
      <c r="D295" s="104"/>
      <c r="E295" s="101">
        <v>294</v>
      </c>
      <c r="F295" s="104"/>
      <c r="G295" s="104"/>
      <c r="H295" s="104"/>
      <c r="I295" s="105"/>
      <c r="J295" s="92"/>
      <c r="K295" s="93"/>
    </row>
    <row r="296" spans="1:11" ht="16">
      <c r="A296" s="104"/>
      <c r="B296" s="104"/>
      <c r="C296" s="104"/>
      <c r="D296" s="104"/>
      <c r="E296" s="101">
        <v>295</v>
      </c>
      <c r="F296" s="104"/>
      <c r="G296" s="104"/>
      <c r="H296" s="104"/>
      <c r="I296" s="105"/>
      <c r="J296" s="92"/>
      <c r="K296" s="93"/>
    </row>
    <row r="297" spans="1:11" ht="16">
      <c r="A297" s="104"/>
      <c r="B297" s="104"/>
      <c r="C297" s="104"/>
      <c r="D297" s="104"/>
      <c r="E297" s="101">
        <v>296</v>
      </c>
      <c r="F297" s="104"/>
      <c r="G297" s="104"/>
      <c r="H297" s="104"/>
      <c r="I297" s="105"/>
      <c r="J297" s="92"/>
      <c r="K297" s="93"/>
    </row>
    <row r="298" spans="1:11" ht="16">
      <c r="A298" s="104"/>
      <c r="B298" s="104"/>
      <c r="C298" s="104"/>
      <c r="D298" s="104"/>
      <c r="E298" s="101">
        <v>297</v>
      </c>
      <c r="F298" s="104"/>
      <c r="G298" s="104"/>
      <c r="H298" s="104"/>
      <c r="I298" s="105"/>
      <c r="J298" s="92"/>
      <c r="K298" s="93"/>
    </row>
    <row r="299" spans="1:11" ht="16">
      <c r="A299" s="104"/>
      <c r="B299" s="104"/>
      <c r="C299" s="104"/>
      <c r="D299" s="104"/>
      <c r="E299" s="101">
        <v>298</v>
      </c>
      <c r="F299" s="104"/>
      <c r="G299" s="104"/>
      <c r="H299" s="104"/>
      <c r="I299" s="105"/>
      <c r="J299" s="92"/>
      <c r="K299" s="93"/>
    </row>
    <row r="300" spans="1:11" ht="16">
      <c r="A300" s="104"/>
      <c r="B300" s="104"/>
      <c r="C300" s="104"/>
      <c r="D300" s="104"/>
      <c r="E300" s="101">
        <v>299</v>
      </c>
      <c r="F300" s="104"/>
      <c r="G300" s="104"/>
      <c r="H300" s="104"/>
      <c r="I300" s="105"/>
      <c r="J300" s="92"/>
      <c r="K300" s="93"/>
    </row>
    <row r="301" spans="1:11" ht="16">
      <c r="A301" s="104"/>
      <c r="B301" s="104"/>
      <c r="C301" s="104"/>
      <c r="D301" s="104"/>
      <c r="E301" s="101">
        <v>300</v>
      </c>
      <c r="F301" s="104"/>
      <c r="G301" s="104"/>
      <c r="H301" s="104"/>
      <c r="I301" s="105"/>
      <c r="J301" s="92"/>
      <c r="K301" s="93"/>
    </row>
  </sheetData>
  <sortState ref="A2:K301">
    <sortCondition ref="I2:I301"/>
  </sortState>
  <dataValidations count="3">
    <dataValidation type="list" allowBlank="1" showInputMessage="1" showErrorMessage="1" sqref="A2:B301" xr:uid="{00000000-0002-0000-0300-000000000000}">
      <formula1>X</formula1>
    </dataValidation>
    <dataValidation type="list" allowBlank="1" showInputMessage="1" showErrorMessage="1" sqref="H2:H301" xr:uid="{00000000-0002-0000-0300-000001000000}">
      <formula1>Penalties</formula1>
    </dataValidation>
    <dataValidation type="list" allowBlank="1" showInputMessage="1" showErrorMessage="1" sqref="C2:C301" xr:uid="{00000000-0002-0000-03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99"/>
  <sheetViews>
    <sheetView topLeftCell="B1" workbookViewId="0">
      <selection activeCell="B4" sqref="A4:XFD4"/>
    </sheetView>
  </sheetViews>
  <sheetFormatPr baseColWidth="10" defaultColWidth="8.83203125" defaultRowHeight="15"/>
  <cols>
    <col min="1" max="1" width="8" hidden="1" customWidth="1"/>
    <col min="2" max="2" width="6.33203125" customWidth="1"/>
    <col min="3" max="3" width="7.1640625" hidden="1" customWidth="1"/>
    <col min="4" max="4" width="7" hidden="1" customWidth="1"/>
    <col min="6" max="6" width="23.83203125" customWidth="1"/>
    <col min="7" max="7" width="22.6640625" customWidth="1"/>
    <col min="10" max="10" width="10.5" customWidth="1"/>
  </cols>
  <sheetData>
    <row r="1" spans="1:12" ht="30">
      <c r="A1" s="107" t="s">
        <v>124</v>
      </c>
      <c r="B1" s="107" t="s">
        <v>111</v>
      </c>
      <c r="C1" s="107" t="s">
        <v>108</v>
      </c>
      <c r="D1" s="107" t="s">
        <v>96</v>
      </c>
      <c r="E1" s="107" t="s">
        <v>109</v>
      </c>
      <c r="F1" s="107" t="s">
        <v>43</v>
      </c>
      <c r="G1" s="107" t="s">
        <v>42</v>
      </c>
      <c r="H1" s="107" t="s">
        <v>126</v>
      </c>
      <c r="I1" s="108" t="s">
        <v>110</v>
      </c>
      <c r="J1" s="107" t="s">
        <v>100</v>
      </c>
      <c r="K1" s="107" t="s">
        <v>115</v>
      </c>
      <c r="L1" s="107" t="s">
        <v>116</v>
      </c>
    </row>
    <row r="2" spans="1:12" ht="16">
      <c r="A2" s="104"/>
      <c r="B2" s="104"/>
      <c r="C2" s="104"/>
      <c r="D2" s="104"/>
      <c r="E2" s="101">
        <v>2</v>
      </c>
      <c r="F2" s="104" t="s">
        <v>242</v>
      </c>
      <c r="G2" s="104" t="s">
        <v>244</v>
      </c>
      <c r="H2" s="104"/>
      <c r="I2" s="105">
        <v>15.708</v>
      </c>
      <c r="J2" s="91"/>
      <c r="K2" s="92" t="s">
        <v>5</v>
      </c>
      <c r="L2" s="93">
        <v>119</v>
      </c>
    </row>
    <row r="3" spans="1:12" ht="16">
      <c r="A3" s="104"/>
      <c r="B3" s="104"/>
      <c r="C3" s="104"/>
      <c r="D3" s="104"/>
      <c r="E3" s="101">
        <v>3</v>
      </c>
      <c r="F3" s="104" t="s">
        <v>649</v>
      </c>
      <c r="G3" s="104" t="s">
        <v>651</v>
      </c>
      <c r="H3" s="104"/>
      <c r="I3" s="105">
        <v>15.771000000000001</v>
      </c>
      <c r="J3" s="91"/>
      <c r="K3" s="92" t="s">
        <v>6</v>
      </c>
      <c r="L3" s="93">
        <v>102</v>
      </c>
    </row>
    <row r="4" spans="1:12" ht="16">
      <c r="A4" s="104"/>
      <c r="B4" s="104"/>
      <c r="C4" s="104"/>
      <c r="D4" s="104"/>
      <c r="E4" s="101">
        <v>5</v>
      </c>
      <c r="F4" s="104" t="s">
        <v>379</v>
      </c>
      <c r="G4" s="104" t="s">
        <v>380</v>
      </c>
      <c r="H4" s="104"/>
      <c r="I4" s="105">
        <v>15.891</v>
      </c>
      <c r="J4" s="91"/>
      <c r="K4" s="92" t="s">
        <v>8</v>
      </c>
      <c r="L4" s="93">
        <v>51</v>
      </c>
    </row>
    <row r="5" spans="1:12" ht="16">
      <c r="A5" s="104"/>
      <c r="B5" s="104"/>
      <c r="C5" s="104"/>
      <c r="D5" s="104"/>
      <c r="E5" s="101">
        <v>6</v>
      </c>
      <c r="F5" s="104" t="s">
        <v>434</v>
      </c>
      <c r="G5" s="104" t="s">
        <v>435</v>
      </c>
      <c r="H5" s="104"/>
      <c r="I5" s="105">
        <v>15.944000000000001</v>
      </c>
      <c r="J5" s="91"/>
      <c r="K5" s="92"/>
      <c r="L5" s="93"/>
    </row>
    <row r="6" spans="1:12" ht="16">
      <c r="A6" s="104"/>
      <c r="B6" s="104"/>
      <c r="C6" s="104"/>
      <c r="D6" s="104"/>
      <c r="E6" s="101">
        <v>7</v>
      </c>
      <c r="F6" s="104" t="s">
        <v>383</v>
      </c>
      <c r="G6" s="104" t="s">
        <v>385</v>
      </c>
      <c r="H6" s="104"/>
      <c r="I6" s="105">
        <v>16.074999999999999</v>
      </c>
      <c r="J6" s="91"/>
      <c r="K6" s="92"/>
      <c r="L6" s="93"/>
    </row>
    <row r="7" spans="1:12" ht="16">
      <c r="A7" s="104"/>
      <c r="B7" s="104"/>
      <c r="C7" s="104"/>
      <c r="D7" s="104"/>
      <c r="E7" s="101">
        <v>8</v>
      </c>
      <c r="F7" s="104" t="s">
        <v>502</v>
      </c>
      <c r="G7" s="104" t="s">
        <v>503</v>
      </c>
      <c r="H7" s="104"/>
      <c r="I7" s="105">
        <v>16.187999999999999</v>
      </c>
      <c r="J7" s="91"/>
      <c r="K7" s="92"/>
      <c r="L7" s="93"/>
    </row>
    <row r="8" spans="1:12" ht="16">
      <c r="A8" s="104"/>
      <c r="B8" s="104"/>
      <c r="C8" s="104"/>
      <c r="D8" s="104"/>
      <c r="E8" s="101">
        <v>9</v>
      </c>
      <c r="F8" s="104" t="s">
        <v>557</v>
      </c>
      <c r="G8" s="104" t="s">
        <v>562</v>
      </c>
      <c r="H8" s="104"/>
      <c r="I8" s="105">
        <v>16.244</v>
      </c>
      <c r="J8" s="91"/>
      <c r="K8" s="92"/>
      <c r="L8" s="93"/>
    </row>
    <row r="9" spans="1:12" ht="16">
      <c r="A9" s="104"/>
      <c r="B9" s="104"/>
      <c r="C9" s="104"/>
      <c r="D9" s="104"/>
      <c r="E9" s="101">
        <v>10</v>
      </c>
      <c r="F9" s="104" t="s">
        <v>509</v>
      </c>
      <c r="G9" s="104" t="s">
        <v>429</v>
      </c>
      <c r="H9" s="104"/>
      <c r="I9" s="105">
        <v>16.344000000000001</v>
      </c>
      <c r="J9" s="91"/>
      <c r="K9" s="92"/>
      <c r="L9" s="93"/>
    </row>
    <row r="10" spans="1:12" ht="16">
      <c r="A10" s="104"/>
      <c r="B10" s="104"/>
      <c r="C10" s="104"/>
      <c r="D10" s="104"/>
      <c r="E10" s="101">
        <v>11</v>
      </c>
      <c r="F10" s="104" t="s">
        <v>569</v>
      </c>
      <c r="G10" s="104" t="s">
        <v>570</v>
      </c>
      <c r="H10" s="104"/>
      <c r="I10" s="105">
        <v>16.507999999999999</v>
      </c>
      <c r="J10" s="91"/>
      <c r="K10" s="92"/>
      <c r="L10" s="93"/>
    </row>
    <row r="11" spans="1:12" ht="16">
      <c r="A11" s="104"/>
      <c r="B11" s="104"/>
      <c r="C11" s="104"/>
      <c r="D11" s="104"/>
      <c r="E11" s="101">
        <v>12</v>
      </c>
      <c r="F11" s="104" t="s">
        <v>655</v>
      </c>
      <c r="G11" s="104" t="s">
        <v>656</v>
      </c>
      <c r="H11" s="104"/>
      <c r="I11" s="105">
        <v>16.792999999999999</v>
      </c>
      <c r="J11" s="91"/>
      <c r="K11" s="92"/>
      <c r="L11" s="93"/>
    </row>
    <row r="12" spans="1:12" ht="16">
      <c r="A12" s="104"/>
      <c r="B12" s="104"/>
      <c r="C12" s="104"/>
      <c r="D12" s="104"/>
      <c r="E12" s="101">
        <v>13</v>
      </c>
      <c r="F12" s="104" t="s">
        <v>353</v>
      </c>
      <c r="G12" s="104" t="s">
        <v>355</v>
      </c>
      <c r="H12" s="104"/>
      <c r="I12" s="105">
        <v>17.321000000000002</v>
      </c>
      <c r="J12" s="91"/>
      <c r="K12" s="92"/>
      <c r="L12" s="93"/>
    </row>
    <row r="13" spans="1:12" ht="16">
      <c r="A13" s="104"/>
      <c r="B13" s="104"/>
      <c r="C13" s="104"/>
      <c r="D13" s="104"/>
      <c r="E13" s="101">
        <v>14</v>
      </c>
      <c r="F13" s="104" t="s">
        <v>154</v>
      </c>
      <c r="G13" s="104" t="s">
        <v>155</v>
      </c>
      <c r="H13" s="104"/>
      <c r="I13" s="105">
        <v>17.899999999999999</v>
      </c>
      <c r="J13" s="91"/>
      <c r="K13" s="92"/>
      <c r="L13" s="93"/>
    </row>
    <row r="14" spans="1:12" ht="16">
      <c r="A14" s="104"/>
      <c r="B14" s="104"/>
      <c r="C14" s="104"/>
      <c r="D14" s="104"/>
      <c r="E14" s="101">
        <v>15</v>
      </c>
      <c r="F14" s="104" t="s">
        <v>237</v>
      </c>
      <c r="G14" s="104" t="s">
        <v>238</v>
      </c>
      <c r="H14" s="104"/>
      <c r="I14" s="105" t="s">
        <v>597</v>
      </c>
      <c r="J14" s="91"/>
      <c r="K14" s="92"/>
      <c r="L14" s="93"/>
    </row>
    <row r="15" spans="1:12" ht="16">
      <c r="A15" s="104"/>
      <c r="B15" s="104"/>
      <c r="C15" s="104"/>
      <c r="D15" s="104"/>
      <c r="E15" s="101">
        <v>16</v>
      </c>
      <c r="F15" s="104" t="s">
        <v>224</v>
      </c>
      <c r="G15" s="104" t="s">
        <v>225</v>
      </c>
      <c r="H15" s="104"/>
      <c r="I15" s="105" t="s">
        <v>587</v>
      </c>
      <c r="J15" s="91"/>
      <c r="K15" s="92"/>
      <c r="L15" s="93"/>
    </row>
    <row r="16" spans="1:12" ht="16">
      <c r="A16" s="104"/>
      <c r="B16" s="104"/>
      <c r="C16" s="104"/>
      <c r="D16" s="104"/>
      <c r="E16" s="101">
        <v>17</v>
      </c>
      <c r="F16" s="104" t="s">
        <v>253</v>
      </c>
      <c r="G16" s="104" t="s">
        <v>259</v>
      </c>
      <c r="H16" s="104"/>
      <c r="I16" s="105" t="s">
        <v>604</v>
      </c>
      <c r="J16" s="91"/>
      <c r="K16" s="92"/>
      <c r="L16" s="93"/>
    </row>
    <row r="17" spans="1:12" ht="16">
      <c r="A17" s="104"/>
      <c r="B17" s="104"/>
      <c r="C17" s="104"/>
      <c r="D17" s="104"/>
      <c r="E17" s="101">
        <v>18</v>
      </c>
      <c r="F17" s="104" t="s">
        <v>566</v>
      </c>
      <c r="G17" s="104" t="s">
        <v>568</v>
      </c>
      <c r="H17" s="104"/>
      <c r="I17" s="105" t="s">
        <v>682</v>
      </c>
      <c r="J17" s="91"/>
      <c r="K17" s="92"/>
      <c r="L17" s="93"/>
    </row>
    <row r="18" spans="1:12" ht="16">
      <c r="A18" s="104"/>
      <c r="B18" s="104"/>
      <c r="C18" s="104"/>
      <c r="D18" s="104"/>
      <c r="E18" s="101">
        <v>19</v>
      </c>
      <c r="F18" s="104"/>
      <c r="G18" s="104"/>
      <c r="H18" s="104"/>
      <c r="I18" s="105"/>
      <c r="J18" s="91"/>
      <c r="K18" s="92"/>
      <c r="L18" s="93"/>
    </row>
    <row r="19" spans="1:12" ht="16">
      <c r="A19" s="104"/>
      <c r="B19" s="104"/>
      <c r="C19" s="104"/>
      <c r="D19" s="104"/>
      <c r="E19" s="101">
        <v>20</v>
      </c>
      <c r="F19" s="104"/>
      <c r="G19" s="104"/>
      <c r="H19" s="104"/>
      <c r="I19" s="105"/>
      <c r="J19" s="91">
        <f t="shared" ref="J19:J79" si="0">IF(OR(H19=5,H19=10, H19=15, H19="BP",H19="SCR"),"NT",I19)</f>
        <v>0</v>
      </c>
      <c r="K19" s="92"/>
      <c r="L19" s="93"/>
    </row>
    <row r="20" spans="1:12" ht="16">
      <c r="A20" s="104"/>
      <c r="B20" s="104"/>
      <c r="C20" s="104"/>
      <c r="D20" s="104"/>
      <c r="E20" s="101">
        <v>21</v>
      </c>
      <c r="F20" s="104"/>
      <c r="G20" s="104"/>
      <c r="H20" s="104"/>
      <c r="I20" s="105"/>
      <c r="J20" s="91">
        <f t="shared" si="0"/>
        <v>0</v>
      </c>
      <c r="K20" s="92"/>
      <c r="L20" s="93"/>
    </row>
    <row r="21" spans="1:12" ht="16">
      <c r="A21" s="104"/>
      <c r="B21" s="104"/>
      <c r="C21" s="104"/>
      <c r="D21" s="104"/>
      <c r="E21" s="101">
        <v>22</v>
      </c>
      <c r="F21" s="104"/>
      <c r="G21" s="104"/>
      <c r="H21" s="104"/>
      <c r="I21" s="105"/>
      <c r="J21" s="91">
        <f t="shared" si="0"/>
        <v>0</v>
      </c>
      <c r="K21" s="92"/>
      <c r="L21" s="93"/>
    </row>
    <row r="22" spans="1:12" ht="16">
      <c r="A22" s="104"/>
      <c r="B22" s="104"/>
      <c r="C22" s="104"/>
      <c r="D22" s="104"/>
      <c r="E22" s="101">
        <v>23</v>
      </c>
      <c r="F22" s="104"/>
      <c r="G22" s="104"/>
      <c r="H22" s="104"/>
      <c r="I22" s="105"/>
      <c r="J22" s="91">
        <f t="shared" si="0"/>
        <v>0</v>
      </c>
      <c r="K22" s="92"/>
      <c r="L22" s="93"/>
    </row>
    <row r="23" spans="1:12" ht="16">
      <c r="A23" s="104"/>
      <c r="B23" s="104"/>
      <c r="C23" s="104"/>
      <c r="D23" s="104"/>
      <c r="E23" s="101">
        <v>24</v>
      </c>
      <c r="F23" s="104"/>
      <c r="G23" s="104"/>
      <c r="H23" s="104"/>
      <c r="I23" s="105"/>
      <c r="J23" s="91">
        <f t="shared" si="0"/>
        <v>0</v>
      </c>
      <c r="K23" s="92"/>
      <c r="L23" s="93"/>
    </row>
    <row r="24" spans="1:12" ht="16">
      <c r="A24" s="104"/>
      <c r="B24" s="104"/>
      <c r="C24" s="104"/>
      <c r="D24" s="104"/>
      <c r="E24" s="101">
        <v>25</v>
      </c>
      <c r="F24" s="104"/>
      <c r="G24" s="104"/>
      <c r="H24" s="104"/>
      <c r="I24" s="105"/>
      <c r="J24" s="91">
        <f t="shared" si="0"/>
        <v>0</v>
      </c>
      <c r="K24" s="92"/>
      <c r="L24" s="93"/>
    </row>
    <row r="25" spans="1:12" ht="16">
      <c r="A25" s="104"/>
      <c r="B25" s="104"/>
      <c r="C25" s="104"/>
      <c r="D25" s="104"/>
      <c r="E25" s="101">
        <v>26</v>
      </c>
      <c r="F25" s="104"/>
      <c r="G25" s="104"/>
      <c r="H25" s="104"/>
      <c r="I25" s="105"/>
      <c r="J25" s="91">
        <f t="shared" si="0"/>
        <v>0</v>
      </c>
      <c r="K25" s="92"/>
      <c r="L25" s="93"/>
    </row>
    <row r="26" spans="1:12" ht="16">
      <c r="A26" s="104"/>
      <c r="B26" s="104"/>
      <c r="C26" s="104"/>
      <c r="D26" s="104"/>
      <c r="E26" s="101">
        <v>27</v>
      </c>
      <c r="F26" s="104"/>
      <c r="G26" s="104"/>
      <c r="H26" s="104"/>
      <c r="I26" s="105"/>
      <c r="J26" s="91">
        <f t="shared" si="0"/>
        <v>0</v>
      </c>
      <c r="K26" s="92"/>
      <c r="L26" s="93"/>
    </row>
    <row r="27" spans="1:12" ht="16">
      <c r="A27" s="104"/>
      <c r="B27" s="104"/>
      <c r="C27" s="104"/>
      <c r="D27" s="104"/>
      <c r="E27" s="101">
        <v>28</v>
      </c>
      <c r="F27" s="104"/>
      <c r="G27" s="104"/>
      <c r="H27" s="104"/>
      <c r="I27" s="105"/>
      <c r="J27" s="91">
        <f t="shared" si="0"/>
        <v>0</v>
      </c>
      <c r="K27" s="92"/>
      <c r="L27" s="93"/>
    </row>
    <row r="28" spans="1:12" ht="16">
      <c r="A28" s="104"/>
      <c r="B28" s="104"/>
      <c r="C28" s="104"/>
      <c r="D28" s="104"/>
      <c r="E28" s="101">
        <v>29</v>
      </c>
      <c r="F28" s="104"/>
      <c r="G28" s="104"/>
      <c r="H28" s="104"/>
      <c r="I28" s="105"/>
      <c r="J28" s="91">
        <f t="shared" si="0"/>
        <v>0</v>
      </c>
      <c r="K28" s="92"/>
      <c r="L28" s="93"/>
    </row>
    <row r="29" spans="1:12" ht="16">
      <c r="A29" s="104"/>
      <c r="B29" s="104"/>
      <c r="C29" s="104"/>
      <c r="D29" s="104"/>
      <c r="E29" s="101">
        <v>30</v>
      </c>
      <c r="F29" s="104"/>
      <c r="G29" s="104"/>
      <c r="H29" s="104"/>
      <c r="I29" s="105"/>
      <c r="J29" s="91">
        <f t="shared" si="0"/>
        <v>0</v>
      </c>
      <c r="K29" s="92"/>
      <c r="L29" s="93"/>
    </row>
    <row r="30" spans="1:12" ht="16">
      <c r="A30" s="104"/>
      <c r="B30" s="104"/>
      <c r="C30" s="104"/>
      <c r="D30" s="104"/>
      <c r="E30" s="101">
        <v>31</v>
      </c>
      <c r="F30" s="104"/>
      <c r="G30" s="104"/>
      <c r="H30" s="104"/>
      <c r="I30" s="105"/>
      <c r="J30" s="91">
        <f t="shared" si="0"/>
        <v>0</v>
      </c>
      <c r="K30" s="92"/>
      <c r="L30" s="93"/>
    </row>
    <row r="31" spans="1:12" ht="16">
      <c r="A31" s="104"/>
      <c r="B31" s="104"/>
      <c r="C31" s="104"/>
      <c r="D31" s="104"/>
      <c r="E31" s="101">
        <v>32</v>
      </c>
      <c r="F31" s="104"/>
      <c r="G31" s="104"/>
      <c r="H31" s="104"/>
      <c r="I31" s="105"/>
      <c r="J31" s="91">
        <f t="shared" si="0"/>
        <v>0</v>
      </c>
      <c r="K31" s="92"/>
      <c r="L31" s="93"/>
    </row>
    <row r="32" spans="1:12" ht="16">
      <c r="A32" s="104"/>
      <c r="B32" s="104"/>
      <c r="C32" s="104"/>
      <c r="D32" s="104"/>
      <c r="E32" s="101">
        <v>33</v>
      </c>
      <c r="F32" s="104"/>
      <c r="G32" s="104"/>
      <c r="H32" s="104"/>
      <c r="I32" s="105"/>
      <c r="J32" s="91">
        <f t="shared" si="0"/>
        <v>0</v>
      </c>
      <c r="K32" s="92"/>
      <c r="L32" s="93"/>
    </row>
    <row r="33" spans="1:12" ht="16">
      <c r="A33" s="104"/>
      <c r="B33" s="104"/>
      <c r="C33" s="104"/>
      <c r="D33" s="104"/>
      <c r="E33" s="101">
        <v>34</v>
      </c>
      <c r="F33" s="104"/>
      <c r="G33" s="104"/>
      <c r="H33" s="104"/>
      <c r="I33" s="105"/>
      <c r="J33" s="91">
        <f t="shared" si="0"/>
        <v>0</v>
      </c>
      <c r="K33" s="92"/>
      <c r="L33" s="93"/>
    </row>
    <row r="34" spans="1:12" ht="16">
      <c r="A34" s="104"/>
      <c r="B34" s="104"/>
      <c r="C34" s="104"/>
      <c r="D34" s="104"/>
      <c r="E34" s="101">
        <v>35</v>
      </c>
      <c r="F34" s="104"/>
      <c r="G34" s="104"/>
      <c r="H34" s="104"/>
      <c r="I34" s="105"/>
      <c r="J34" s="91">
        <f t="shared" si="0"/>
        <v>0</v>
      </c>
      <c r="K34" s="92"/>
      <c r="L34" s="93"/>
    </row>
    <row r="35" spans="1:12" ht="16">
      <c r="A35" s="104"/>
      <c r="B35" s="104"/>
      <c r="C35" s="104"/>
      <c r="D35" s="104"/>
      <c r="E35" s="101">
        <v>36</v>
      </c>
      <c r="F35" s="104"/>
      <c r="G35" s="104"/>
      <c r="H35" s="104"/>
      <c r="I35" s="105"/>
      <c r="J35" s="91">
        <f t="shared" si="0"/>
        <v>0</v>
      </c>
      <c r="K35" s="92"/>
      <c r="L35" s="93"/>
    </row>
    <row r="36" spans="1:12" ht="16">
      <c r="A36" s="104"/>
      <c r="B36" s="104"/>
      <c r="C36" s="104"/>
      <c r="D36" s="104"/>
      <c r="E36" s="101">
        <v>37</v>
      </c>
      <c r="F36" s="104"/>
      <c r="G36" s="104"/>
      <c r="H36" s="104"/>
      <c r="I36" s="105"/>
      <c r="J36" s="91">
        <f t="shared" si="0"/>
        <v>0</v>
      </c>
      <c r="K36" s="92"/>
      <c r="L36" s="93"/>
    </row>
    <row r="37" spans="1:12" ht="16">
      <c r="A37" s="104"/>
      <c r="B37" s="104"/>
      <c r="C37" s="104"/>
      <c r="D37" s="104"/>
      <c r="E37" s="101">
        <v>38</v>
      </c>
      <c r="F37" s="104"/>
      <c r="G37" s="104"/>
      <c r="H37" s="104"/>
      <c r="I37" s="105"/>
      <c r="J37" s="91">
        <f t="shared" si="0"/>
        <v>0</v>
      </c>
      <c r="K37" s="92"/>
      <c r="L37" s="93"/>
    </row>
    <row r="38" spans="1:12" ht="16">
      <c r="A38" s="104"/>
      <c r="B38" s="104"/>
      <c r="C38" s="104"/>
      <c r="D38" s="104"/>
      <c r="E38" s="101">
        <v>39</v>
      </c>
      <c r="F38" s="104"/>
      <c r="G38" s="104"/>
      <c r="H38" s="104"/>
      <c r="I38" s="105"/>
      <c r="J38" s="91">
        <f t="shared" si="0"/>
        <v>0</v>
      </c>
      <c r="K38" s="92"/>
      <c r="L38" s="93"/>
    </row>
    <row r="39" spans="1:12" ht="16">
      <c r="A39" s="104"/>
      <c r="B39" s="104"/>
      <c r="C39" s="104"/>
      <c r="D39" s="104"/>
      <c r="E39" s="101">
        <v>40</v>
      </c>
      <c r="F39" s="104"/>
      <c r="G39" s="104"/>
      <c r="H39" s="104"/>
      <c r="I39" s="105"/>
      <c r="J39" s="91">
        <f t="shared" si="0"/>
        <v>0</v>
      </c>
      <c r="K39" s="92"/>
      <c r="L39" s="93"/>
    </row>
    <row r="40" spans="1:12" ht="16">
      <c r="A40" s="104"/>
      <c r="B40" s="104"/>
      <c r="C40" s="104"/>
      <c r="D40" s="104"/>
      <c r="E40" s="101">
        <v>41</v>
      </c>
      <c r="F40" s="104"/>
      <c r="G40" s="104"/>
      <c r="H40" s="104"/>
      <c r="I40" s="105"/>
      <c r="J40" s="91">
        <f t="shared" si="0"/>
        <v>0</v>
      </c>
      <c r="K40" s="92"/>
      <c r="L40" s="93"/>
    </row>
    <row r="41" spans="1:12" ht="16">
      <c r="A41" s="104"/>
      <c r="B41" s="104"/>
      <c r="C41" s="104"/>
      <c r="D41" s="104"/>
      <c r="E41" s="101">
        <v>42</v>
      </c>
      <c r="F41" s="104"/>
      <c r="G41" s="104"/>
      <c r="H41" s="104"/>
      <c r="I41" s="105"/>
      <c r="J41" s="91">
        <f t="shared" si="0"/>
        <v>0</v>
      </c>
      <c r="K41" s="92"/>
      <c r="L41" s="93"/>
    </row>
    <row r="42" spans="1:12" ht="16">
      <c r="A42" s="104"/>
      <c r="B42" s="104"/>
      <c r="C42" s="104"/>
      <c r="D42" s="104"/>
      <c r="E42" s="101">
        <v>43</v>
      </c>
      <c r="F42" s="104"/>
      <c r="G42" s="104"/>
      <c r="H42" s="104"/>
      <c r="I42" s="105"/>
      <c r="J42" s="91">
        <f t="shared" si="0"/>
        <v>0</v>
      </c>
      <c r="K42" s="92"/>
      <c r="L42" s="93"/>
    </row>
    <row r="43" spans="1:12" ht="16">
      <c r="A43" s="104"/>
      <c r="B43" s="104"/>
      <c r="C43" s="104"/>
      <c r="D43" s="104"/>
      <c r="E43" s="101">
        <v>44</v>
      </c>
      <c r="F43" s="104"/>
      <c r="G43" s="104"/>
      <c r="H43" s="104"/>
      <c r="I43" s="105"/>
      <c r="J43" s="91">
        <f t="shared" si="0"/>
        <v>0</v>
      </c>
      <c r="K43" s="92"/>
      <c r="L43" s="93"/>
    </row>
    <row r="44" spans="1:12" ht="16">
      <c r="A44" s="104"/>
      <c r="B44" s="104"/>
      <c r="C44" s="104"/>
      <c r="D44" s="104"/>
      <c r="E44" s="101">
        <v>45</v>
      </c>
      <c r="F44" s="104"/>
      <c r="G44" s="104"/>
      <c r="H44" s="104"/>
      <c r="I44" s="105"/>
      <c r="J44" s="91">
        <f t="shared" si="0"/>
        <v>0</v>
      </c>
      <c r="K44" s="92"/>
      <c r="L44" s="93"/>
    </row>
    <row r="45" spans="1:12" ht="16">
      <c r="A45" s="104"/>
      <c r="B45" s="104"/>
      <c r="C45" s="104"/>
      <c r="D45" s="104"/>
      <c r="E45" s="101">
        <v>46</v>
      </c>
      <c r="F45" s="104"/>
      <c r="G45" s="104"/>
      <c r="H45" s="104"/>
      <c r="I45" s="105"/>
      <c r="J45" s="91">
        <f t="shared" si="0"/>
        <v>0</v>
      </c>
      <c r="K45" s="92"/>
      <c r="L45" s="93"/>
    </row>
    <row r="46" spans="1:12" ht="16">
      <c r="A46" s="104"/>
      <c r="B46" s="104"/>
      <c r="C46" s="104"/>
      <c r="D46" s="104"/>
      <c r="E46" s="101">
        <v>47</v>
      </c>
      <c r="F46" s="104"/>
      <c r="G46" s="104"/>
      <c r="H46" s="104"/>
      <c r="I46" s="105"/>
      <c r="J46" s="91">
        <f t="shared" si="0"/>
        <v>0</v>
      </c>
      <c r="K46" s="92"/>
      <c r="L46" s="93"/>
    </row>
    <row r="47" spans="1:12" ht="16">
      <c r="A47" s="104"/>
      <c r="B47" s="104"/>
      <c r="C47" s="104"/>
      <c r="D47" s="104"/>
      <c r="E47" s="101">
        <v>48</v>
      </c>
      <c r="F47" s="104"/>
      <c r="G47" s="104"/>
      <c r="H47" s="104"/>
      <c r="I47" s="105"/>
      <c r="J47" s="91">
        <f t="shared" si="0"/>
        <v>0</v>
      </c>
      <c r="K47" s="92"/>
      <c r="L47" s="93"/>
    </row>
    <row r="48" spans="1:12" ht="16">
      <c r="A48" s="104"/>
      <c r="B48" s="104"/>
      <c r="C48" s="104"/>
      <c r="D48" s="104"/>
      <c r="E48" s="101">
        <v>49</v>
      </c>
      <c r="F48" s="104"/>
      <c r="G48" s="104"/>
      <c r="H48" s="104"/>
      <c r="I48" s="105"/>
      <c r="J48" s="91">
        <f t="shared" si="0"/>
        <v>0</v>
      </c>
      <c r="K48" s="92"/>
      <c r="L48" s="93"/>
    </row>
    <row r="49" spans="1:12" ht="16">
      <c r="A49" s="104"/>
      <c r="B49" s="104"/>
      <c r="C49" s="104"/>
      <c r="D49" s="104"/>
      <c r="E49" s="101">
        <v>50</v>
      </c>
      <c r="F49" s="104"/>
      <c r="G49" s="104"/>
      <c r="H49" s="104"/>
      <c r="I49" s="105"/>
      <c r="J49" s="91">
        <f t="shared" si="0"/>
        <v>0</v>
      </c>
      <c r="K49" s="92"/>
      <c r="L49" s="93"/>
    </row>
    <row r="50" spans="1:12" ht="16">
      <c r="A50" s="104"/>
      <c r="B50" s="104"/>
      <c r="C50" s="104"/>
      <c r="D50" s="104"/>
      <c r="E50" s="101">
        <v>51</v>
      </c>
      <c r="F50" s="104"/>
      <c r="G50" s="104"/>
      <c r="H50" s="104"/>
      <c r="I50" s="105"/>
      <c r="J50" s="91">
        <f t="shared" si="0"/>
        <v>0</v>
      </c>
      <c r="K50" s="92"/>
      <c r="L50" s="93"/>
    </row>
    <row r="51" spans="1:12" ht="16">
      <c r="A51" s="104"/>
      <c r="B51" s="104"/>
      <c r="C51" s="104"/>
      <c r="D51" s="104"/>
      <c r="E51" s="101">
        <v>52</v>
      </c>
      <c r="F51" s="104"/>
      <c r="G51" s="104"/>
      <c r="H51" s="104"/>
      <c r="I51" s="105"/>
      <c r="J51" s="91">
        <f t="shared" si="0"/>
        <v>0</v>
      </c>
      <c r="K51" s="92"/>
      <c r="L51" s="93"/>
    </row>
    <row r="52" spans="1:12" ht="16">
      <c r="A52" s="104"/>
      <c r="B52" s="104"/>
      <c r="C52" s="104"/>
      <c r="D52" s="104"/>
      <c r="E52" s="101">
        <v>53</v>
      </c>
      <c r="F52" s="104"/>
      <c r="G52" s="104"/>
      <c r="H52" s="104"/>
      <c r="I52" s="105"/>
      <c r="J52" s="91">
        <f t="shared" si="0"/>
        <v>0</v>
      </c>
      <c r="K52" s="92"/>
      <c r="L52" s="93"/>
    </row>
    <row r="53" spans="1:12" ht="16">
      <c r="A53" s="104"/>
      <c r="B53" s="104"/>
      <c r="C53" s="104"/>
      <c r="D53" s="104"/>
      <c r="E53" s="101">
        <v>54</v>
      </c>
      <c r="F53" s="104"/>
      <c r="G53" s="104"/>
      <c r="H53" s="104"/>
      <c r="I53" s="105"/>
      <c r="J53" s="91">
        <f t="shared" si="0"/>
        <v>0</v>
      </c>
      <c r="K53" s="92"/>
      <c r="L53" s="93"/>
    </row>
    <row r="54" spans="1:12" ht="16">
      <c r="A54" s="104"/>
      <c r="B54" s="104"/>
      <c r="C54" s="104"/>
      <c r="D54" s="104"/>
      <c r="E54" s="101">
        <v>55</v>
      </c>
      <c r="F54" s="104"/>
      <c r="G54" s="104"/>
      <c r="H54" s="104"/>
      <c r="I54" s="105"/>
      <c r="J54" s="91">
        <f t="shared" si="0"/>
        <v>0</v>
      </c>
      <c r="K54" s="92"/>
      <c r="L54" s="93"/>
    </row>
    <row r="55" spans="1:12" ht="16">
      <c r="A55" s="104"/>
      <c r="B55" s="104"/>
      <c r="C55" s="104"/>
      <c r="D55" s="104"/>
      <c r="E55" s="101">
        <v>56</v>
      </c>
      <c r="F55" s="104"/>
      <c r="G55" s="104"/>
      <c r="H55" s="104"/>
      <c r="I55" s="105"/>
      <c r="J55" s="91">
        <f t="shared" si="0"/>
        <v>0</v>
      </c>
      <c r="K55" s="92"/>
      <c r="L55" s="93"/>
    </row>
    <row r="56" spans="1:12" ht="16">
      <c r="A56" s="104"/>
      <c r="B56" s="104"/>
      <c r="C56" s="104"/>
      <c r="D56" s="104"/>
      <c r="E56" s="101">
        <v>57</v>
      </c>
      <c r="F56" s="104"/>
      <c r="G56" s="104"/>
      <c r="H56" s="104"/>
      <c r="I56" s="105"/>
      <c r="J56" s="91">
        <f t="shared" si="0"/>
        <v>0</v>
      </c>
      <c r="K56" s="92"/>
      <c r="L56" s="93"/>
    </row>
    <row r="57" spans="1:12" ht="16">
      <c r="A57" s="104"/>
      <c r="B57" s="104"/>
      <c r="C57" s="104"/>
      <c r="D57" s="104"/>
      <c r="E57" s="101">
        <v>58</v>
      </c>
      <c r="F57" s="104"/>
      <c r="G57" s="104"/>
      <c r="H57" s="104"/>
      <c r="I57" s="105"/>
      <c r="J57" s="91">
        <f t="shared" si="0"/>
        <v>0</v>
      </c>
      <c r="K57" s="92"/>
      <c r="L57" s="93"/>
    </row>
    <row r="58" spans="1:12" ht="16">
      <c r="A58" s="104"/>
      <c r="B58" s="104"/>
      <c r="C58" s="104"/>
      <c r="D58" s="104"/>
      <c r="E58" s="101">
        <v>59</v>
      </c>
      <c r="F58" s="104"/>
      <c r="G58" s="104"/>
      <c r="H58" s="104"/>
      <c r="I58" s="105"/>
      <c r="J58" s="91">
        <f t="shared" si="0"/>
        <v>0</v>
      </c>
      <c r="K58" s="92"/>
      <c r="L58" s="93"/>
    </row>
    <row r="59" spans="1:12" ht="16">
      <c r="A59" s="104"/>
      <c r="B59" s="104"/>
      <c r="C59" s="104"/>
      <c r="D59" s="104"/>
      <c r="E59" s="101">
        <v>60</v>
      </c>
      <c r="F59" s="104"/>
      <c r="G59" s="104"/>
      <c r="H59" s="104"/>
      <c r="I59" s="105"/>
      <c r="J59" s="91">
        <f t="shared" si="0"/>
        <v>0</v>
      </c>
      <c r="K59" s="92"/>
      <c r="L59" s="93"/>
    </row>
    <row r="60" spans="1:12" ht="16">
      <c r="A60" s="104"/>
      <c r="B60" s="104"/>
      <c r="C60" s="104"/>
      <c r="D60" s="104"/>
      <c r="E60" s="101">
        <v>61</v>
      </c>
      <c r="F60" s="104"/>
      <c r="G60" s="104"/>
      <c r="H60" s="104"/>
      <c r="I60" s="105"/>
      <c r="J60" s="91">
        <f t="shared" si="0"/>
        <v>0</v>
      </c>
      <c r="K60" s="92"/>
      <c r="L60" s="93"/>
    </row>
    <row r="61" spans="1:12" ht="16">
      <c r="A61" s="104"/>
      <c r="B61" s="104"/>
      <c r="C61" s="104"/>
      <c r="D61" s="104"/>
      <c r="E61" s="101">
        <v>62</v>
      </c>
      <c r="F61" s="104"/>
      <c r="G61" s="104"/>
      <c r="H61" s="104"/>
      <c r="I61" s="105"/>
      <c r="J61" s="91">
        <f t="shared" si="0"/>
        <v>0</v>
      </c>
      <c r="K61" s="92"/>
      <c r="L61" s="93"/>
    </row>
    <row r="62" spans="1:12" ht="16">
      <c r="A62" s="104"/>
      <c r="B62" s="104"/>
      <c r="C62" s="104"/>
      <c r="D62" s="104"/>
      <c r="E62" s="101">
        <v>63</v>
      </c>
      <c r="F62" s="104"/>
      <c r="G62" s="104"/>
      <c r="H62" s="104"/>
      <c r="I62" s="105"/>
      <c r="J62" s="91">
        <f t="shared" si="0"/>
        <v>0</v>
      </c>
      <c r="K62" s="92"/>
      <c r="L62" s="93"/>
    </row>
    <row r="63" spans="1:12" ht="16">
      <c r="A63" s="104"/>
      <c r="B63" s="104"/>
      <c r="C63" s="104"/>
      <c r="D63" s="104"/>
      <c r="E63" s="101">
        <v>64</v>
      </c>
      <c r="F63" s="104"/>
      <c r="G63" s="104"/>
      <c r="H63" s="104"/>
      <c r="I63" s="105"/>
      <c r="J63" s="91">
        <f t="shared" si="0"/>
        <v>0</v>
      </c>
      <c r="K63" s="92"/>
      <c r="L63" s="93"/>
    </row>
    <row r="64" spans="1:12" ht="16">
      <c r="A64" s="104"/>
      <c r="B64" s="104"/>
      <c r="C64" s="104"/>
      <c r="D64" s="104"/>
      <c r="E64" s="101">
        <v>65</v>
      </c>
      <c r="F64" s="104"/>
      <c r="G64" s="104"/>
      <c r="H64" s="104"/>
      <c r="I64" s="105"/>
      <c r="J64" s="91">
        <f t="shared" si="0"/>
        <v>0</v>
      </c>
      <c r="K64" s="92"/>
      <c r="L64" s="93"/>
    </row>
    <row r="65" spans="1:12" ht="16">
      <c r="A65" s="104"/>
      <c r="B65" s="104"/>
      <c r="C65" s="104"/>
      <c r="D65" s="104"/>
      <c r="E65" s="101">
        <v>66</v>
      </c>
      <c r="F65" s="104"/>
      <c r="G65" s="104"/>
      <c r="H65" s="104"/>
      <c r="I65" s="105"/>
      <c r="J65" s="91">
        <f t="shared" si="0"/>
        <v>0</v>
      </c>
      <c r="K65" s="92"/>
      <c r="L65" s="93"/>
    </row>
    <row r="66" spans="1:12" ht="16">
      <c r="A66" s="104"/>
      <c r="B66" s="104"/>
      <c r="C66" s="104"/>
      <c r="D66" s="104"/>
      <c r="E66" s="101">
        <v>67</v>
      </c>
      <c r="F66" s="104"/>
      <c r="G66" s="104"/>
      <c r="H66" s="104"/>
      <c r="I66" s="105"/>
      <c r="J66" s="91">
        <f t="shared" si="0"/>
        <v>0</v>
      </c>
      <c r="K66" s="92"/>
      <c r="L66" s="93"/>
    </row>
    <row r="67" spans="1:12" ht="16">
      <c r="A67" s="104"/>
      <c r="B67" s="104"/>
      <c r="C67" s="104"/>
      <c r="D67" s="104"/>
      <c r="E67" s="101">
        <v>68</v>
      </c>
      <c r="F67" s="104"/>
      <c r="G67" s="104"/>
      <c r="H67" s="104"/>
      <c r="I67" s="105"/>
      <c r="J67" s="91">
        <f t="shared" si="0"/>
        <v>0</v>
      </c>
      <c r="K67" s="92"/>
      <c r="L67" s="93"/>
    </row>
    <row r="68" spans="1:12" ht="16">
      <c r="A68" s="104"/>
      <c r="B68" s="104"/>
      <c r="C68" s="104"/>
      <c r="D68" s="104"/>
      <c r="E68" s="101">
        <v>69</v>
      </c>
      <c r="F68" s="104"/>
      <c r="G68" s="104"/>
      <c r="H68" s="104"/>
      <c r="I68" s="105"/>
      <c r="J68" s="91">
        <f t="shared" si="0"/>
        <v>0</v>
      </c>
      <c r="K68" s="92"/>
      <c r="L68" s="93"/>
    </row>
    <row r="69" spans="1:12" ht="16">
      <c r="A69" s="104"/>
      <c r="B69" s="104"/>
      <c r="C69" s="104"/>
      <c r="D69" s="104"/>
      <c r="E69" s="101">
        <v>70</v>
      </c>
      <c r="F69" s="104"/>
      <c r="G69" s="104"/>
      <c r="H69" s="104"/>
      <c r="I69" s="105"/>
      <c r="J69" s="91">
        <f t="shared" si="0"/>
        <v>0</v>
      </c>
      <c r="K69" s="92"/>
      <c r="L69" s="93"/>
    </row>
    <row r="70" spans="1:12" ht="16">
      <c r="A70" s="104"/>
      <c r="B70" s="104"/>
      <c r="C70" s="104"/>
      <c r="D70" s="104"/>
      <c r="E70" s="101">
        <v>71</v>
      </c>
      <c r="F70" s="104"/>
      <c r="G70" s="104"/>
      <c r="H70" s="104"/>
      <c r="I70" s="105"/>
      <c r="J70" s="91">
        <f t="shared" si="0"/>
        <v>0</v>
      </c>
      <c r="K70" s="92"/>
      <c r="L70" s="93"/>
    </row>
    <row r="71" spans="1:12" ht="16">
      <c r="A71" s="104"/>
      <c r="B71" s="104"/>
      <c r="C71" s="104"/>
      <c r="D71" s="104"/>
      <c r="E71" s="101">
        <v>72</v>
      </c>
      <c r="F71" s="104"/>
      <c r="G71" s="104"/>
      <c r="H71" s="104"/>
      <c r="I71" s="105"/>
      <c r="J71" s="91">
        <f t="shared" si="0"/>
        <v>0</v>
      </c>
      <c r="K71" s="92"/>
      <c r="L71" s="93"/>
    </row>
    <row r="72" spans="1:12" ht="16">
      <c r="A72" s="104"/>
      <c r="B72" s="104"/>
      <c r="C72" s="104"/>
      <c r="D72" s="104"/>
      <c r="E72" s="101">
        <v>73</v>
      </c>
      <c r="F72" s="104"/>
      <c r="G72" s="104"/>
      <c r="H72" s="104"/>
      <c r="I72" s="105"/>
      <c r="J72" s="91">
        <f t="shared" si="0"/>
        <v>0</v>
      </c>
      <c r="K72" s="92"/>
      <c r="L72" s="93"/>
    </row>
    <row r="73" spans="1:12" ht="16">
      <c r="A73" s="104"/>
      <c r="B73" s="104"/>
      <c r="C73" s="104"/>
      <c r="D73" s="104"/>
      <c r="E73" s="101">
        <v>74</v>
      </c>
      <c r="F73" s="104"/>
      <c r="G73" s="104"/>
      <c r="H73" s="104"/>
      <c r="I73" s="105"/>
      <c r="J73" s="91">
        <f t="shared" si="0"/>
        <v>0</v>
      </c>
      <c r="K73" s="92"/>
      <c r="L73" s="93"/>
    </row>
    <row r="74" spans="1:12" ht="16">
      <c r="A74" s="104"/>
      <c r="B74" s="104"/>
      <c r="C74" s="104"/>
      <c r="D74" s="104"/>
      <c r="E74" s="101">
        <v>75</v>
      </c>
      <c r="F74" s="104"/>
      <c r="G74" s="104"/>
      <c r="H74" s="104"/>
      <c r="I74" s="105"/>
      <c r="J74" s="91">
        <f t="shared" si="0"/>
        <v>0</v>
      </c>
      <c r="K74" s="92"/>
      <c r="L74" s="93"/>
    </row>
    <row r="75" spans="1:12" ht="16">
      <c r="A75" s="104"/>
      <c r="B75" s="104"/>
      <c r="C75" s="104"/>
      <c r="D75" s="104"/>
      <c r="E75" s="101">
        <v>76</v>
      </c>
      <c r="F75" s="104"/>
      <c r="G75" s="104"/>
      <c r="H75" s="104"/>
      <c r="I75" s="105"/>
      <c r="J75" s="91">
        <f t="shared" si="0"/>
        <v>0</v>
      </c>
      <c r="K75" s="92"/>
      <c r="L75" s="93"/>
    </row>
    <row r="76" spans="1:12" ht="16">
      <c r="A76" s="104"/>
      <c r="B76" s="104"/>
      <c r="C76" s="104"/>
      <c r="D76" s="104"/>
      <c r="E76" s="101">
        <v>77</v>
      </c>
      <c r="F76" s="104"/>
      <c r="G76" s="104"/>
      <c r="H76" s="104"/>
      <c r="I76" s="105"/>
      <c r="J76" s="91">
        <f t="shared" si="0"/>
        <v>0</v>
      </c>
      <c r="K76" s="92"/>
      <c r="L76" s="93"/>
    </row>
    <row r="77" spans="1:12" ht="16">
      <c r="A77" s="104"/>
      <c r="B77" s="104"/>
      <c r="C77" s="104"/>
      <c r="D77" s="104"/>
      <c r="E77" s="101">
        <v>78</v>
      </c>
      <c r="F77" s="104"/>
      <c r="G77" s="104"/>
      <c r="H77" s="104"/>
      <c r="I77" s="105"/>
      <c r="J77" s="91">
        <f t="shared" si="0"/>
        <v>0</v>
      </c>
      <c r="K77" s="92"/>
      <c r="L77" s="93"/>
    </row>
    <row r="78" spans="1:12" ht="16">
      <c r="A78" s="104"/>
      <c r="B78" s="104"/>
      <c r="C78" s="104"/>
      <c r="D78" s="104"/>
      <c r="E78" s="101">
        <v>79</v>
      </c>
      <c r="F78" s="104"/>
      <c r="G78" s="104"/>
      <c r="H78" s="104"/>
      <c r="I78" s="105"/>
      <c r="J78" s="91">
        <f t="shared" si="0"/>
        <v>0</v>
      </c>
      <c r="K78" s="92"/>
      <c r="L78" s="93"/>
    </row>
    <row r="79" spans="1:12" ht="16">
      <c r="A79" s="104"/>
      <c r="B79" s="104"/>
      <c r="C79" s="104"/>
      <c r="D79" s="104"/>
      <c r="E79" s="101">
        <v>80</v>
      </c>
      <c r="F79" s="104"/>
      <c r="G79" s="104"/>
      <c r="H79" s="104"/>
      <c r="I79" s="105"/>
      <c r="J79" s="91">
        <f t="shared" si="0"/>
        <v>0</v>
      </c>
      <c r="K79" s="92"/>
      <c r="L79" s="93"/>
    </row>
    <row r="80" spans="1:12" ht="16">
      <c r="A80" s="104"/>
      <c r="B80" s="104"/>
      <c r="C80" s="104"/>
      <c r="D80" s="104"/>
      <c r="E80" s="101">
        <v>81</v>
      </c>
      <c r="F80" s="104"/>
      <c r="G80" s="104"/>
      <c r="H80" s="104"/>
      <c r="I80" s="105"/>
      <c r="J80" s="91">
        <f t="shared" ref="J80:J143" si="1">IF(OR(H80=5,H80=10, H80=15, H80="BP",H80="SCR"),"NT",I80)</f>
        <v>0</v>
      </c>
      <c r="K80" s="92"/>
      <c r="L80" s="93"/>
    </row>
    <row r="81" spans="1:12" ht="16">
      <c r="A81" s="104"/>
      <c r="B81" s="104"/>
      <c r="C81" s="104"/>
      <c r="D81" s="104"/>
      <c r="E81" s="101">
        <v>82</v>
      </c>
      <c r="F81" s="104"/>
      <c r="G81" s="104"/>
      <c r="H81" s="104"/>
      <c r="I81" s="105"/>
      <c r="J81" s="91">
        <f t="shared" si="1"/>
        <v>0</v>
      </c>
      <c r="K81" s="92"/>
      <c r="L81" s="93"/>
    </row>
    <row r="82" spans="1:12" ht="16">
      <c r="A82" s="104"/>
      <c r="B82" s="104"/>
      <c r="C82" s="104"/>
      <c r="D82" s="104"/>
      <c r="E82" s="101">
        <v>83</v>
      </c>
      <c r="F82" s="104"/>
      <c r="G82" s="104"/>
      <c r="H82" s="104"/>
      <c r="I82" s="105"/>
      <c r="J82" s="91">
        <f t="shared" si="1"/>
        <v>0</v>
      </c>
      <c r="K82" s="92"/>
      <c r="L82" s="93"/>
    </row>
    <row r="83" spans="1:12" ht="16">
      <c r="A83" s="104"/>
      <c r="B83" s="104"/>
      <c r="C83" s="104"/>
      <c r="D83" s="104"/>
      <c r="E83" s="101">
        <v>84</v>
      </c>
      <c r="F83" s="104"/>
      <c r="G83" s="104"/>
      <c r="H83" s="104"/>
      <c r="I83" s="105"/>
      <c r="J83" s="91">
        <f t="shared" si="1"/>
        <v>0</v>
      </c>
      <c r="K83" s="92"/>
      <c r="L83" s="93"/>
    </row>
    <row r="84" spans="1:12" ht="16">
      <c r="A84" s="104"/>
      <c r="B84" s="104"/>
      <c r="C84" s="104"/>
      <c r="D84" s="104"/>
      <c r="E84" s="101">
        <v>85</v>
      </c>
      <c r="F84" s="104"/>
      <c r="G84" s="104"/>
      <c r="H84" s="104"/>
      <c r="I84" s="105"/>
      <c r="J84" s="91">
        <f t="shared" si="1"/>
        <v>0</v>
      </c>
      <c r="K84" s="92"/>
      <c r="L84" s="93"/>
    </row>
    <row r="85" spans="1:12" ht="16">
      <c r="A85" s="104"/>
      <c r="B85" s="104"/>
      <c r="C85" s="104"/>
      <c r="D85" s="104"/>
      <c r="E85" s="101">
        <v>86</v>
      </c>
      <c r="F85" s="104"/>
      <c r="G85" s="104"/>
      <c r="H85" s="104"/>
      <c r="I85" s="105"/>
      <c r="J85" s="91">
        <f t="shared" si="1"/>
        <v>0</v>
      </c>
      <c r="K85" s="92"/>
      <c r="L85" s="93"/>
    </row>
    <row r="86" spans="1:12" ht="16">
      <c r="A86" s="104"/>
      <c r="B86" s="104"/>
      <c r="C86" s="104"/>
      <c r="D86" s="104"/>
      <c r="E86" s="101">
        <v>87</v>
      </c>
      <c r="F86" s="104"/>
      <c r="G86" s="104"/>
      <c r="H86" s="104"/>
      <c r="I86" s="105"/>
      <c r="J86" s="91">
        <f t="shared" si="1"/>
        <v>0</v>
      </c>
      <c r="K86" s="92"/>
      <c r="L86" s="93"/>
    </row>
    <row r="87" spans="1:12" ht="16">
      <c r="A87" s="104"/>
      <c r="B87" s="104"/>
      <c r="C87" s="104"/>
      <c r="D87" s="104"/>
      <c r="E87" s="101">
        <v>88</v>
      </c>
      <c r="F87" s="104"/>
      <c r="G87" s="104"/>
      <c r="H87" s="104"/>
      <c r="I87" s="105"/>
      <c r="J87" s="91">
        <f t="shared" si="1"/>
        <v>0</v>
      </c>
      <c r="K87" s="92"/>
      <c r="L87" s="93"/>
    </row>
    <row r="88" spans="1:12" ht="16">
      <c r="A88" s="104"/>
      <c r="B88" s="104"/>
      <c r="C88" s="104"/>
      <c r="D88" s="104"/>
      <c r="E88" s="101">
        <v>89</v>
      </c>
      <c r="F88" s="104"/>
      <c r="G88" s="104"/>
      <c r="H88" s="104"/>
      <c r="I88" s="105"/>
      <c r="J88" s="91">
        <f t="shared" si="1"/>
        <v>0</v>
      </c>
      <c r="K88" s="92"/>
      <c r="L88" s="93"/>
    </row>
    <row r="89" spans="1:12" ht="16">
      <c r="A89" s="104"/>
      <c r="B89" s="104"/>
      <c r="C89" s="104"/>
      <c r="D89" s="104"/>
      <c r="E89" s="101">
        <v>90</v>
      </c>
      <c r="F89" s="104"/>
      <c r="G89" s="104"/>
      <c r="H89" s="104"/>
      <c r="I89" s="105"/>
      <c r="J89" s="91">
        <f t="shared" si="1"/>
        <v>0</v>
      </c>
      <c r="K89" s="92"/>
      <c r="L89" s="93"/>
    </row>
    <row r="90" spans="1:12" ht="16">
      <c r="A90" s="104"/>
      <c r="B90" s="104"/>
      <c r="C90" s="104"/>
      <c r="D90" s="104"/>
      <c r="E90" s="101">
        <v>91</v>
      </c>
      <c r="F90" s="104"/>
      <c r="G90" s="104"/>
      <c r="H90" s="104"/>
      <c r="I90" s="105"/>
      <c r="J90" s="91">
        <f t="shared" si="1"/>
        <v>0</v>
      </c>
      <c r="K90" s="92"/>
      <c r="L90" s="93"/>
    </row>
    <row r="91" spans="1:12" ht="16">
      <c r="A91" s="104"/>
      <c r="B91" s="104"/>
      <c r="C91" s="104"/>
      <c r="D91" s="104"/>
      <c r="E91" s="101">
        <v>92</v>
      </c>
      <c r="F91" s="104"/>
      <c r="G91" s="104"/>
      <c r="H91" s="104"/>
      <c r="I91" s="105"/>
      <c r="J91" s="91">
        <f t="shared" si="1"/>
        <v>0</v>
      </c>
      <c r="K91" s="92"/>
      <c r="L91" s="93"/>
    </row>
    <row r="92" spans="1:12" ht="16">
      <c r="A92" s="104"/>
      <c r="B92" s="104"/>
      <c r="C92" s="104"/>
      <c r="D92" s="104"/>
      <c r="E92" s="101">
        <v>93</v>
      </c>
      <c r="F92" s="104"/>
      <c r="G92" s="104"/>
      <c r="H92" s="104"/>
      <c r="I92" s="105"/>
      <c r="J92" s="91">
        <f t="shared" si="1"/>
        <v>0</v>
      </c>
      <c r="K92" s="92"/>
      <c r="L92" s="93"/>
    </row>
    <row r="93" spans="1:12" ht="16">
      <c r="A93" s="104"/>
      <c r="B93" s="104"/>
      <c r="C93" s="104"/>
      <c r="D93" s="104"/>
      <c r="E93" s="101">
        <v>94</v>
      </c>
      <c r="F93" s="104"/>
      <c r="G93" s="104"/>
      <c r="H93" s="104"/>
      <c r="I93" s="105"/>
      <c r="J93" s="91">
        <f t="shared" si="1"/>
        <v>0</v>
      </c>
      <c r="K93" s="92"/>
      <c r="L93" s="93"/>
    </row>
    <row r="94" spans="1:12" ht="16">
      <c r="A94" s="104"/>
      <c r="B94" s="104"/>
      <c r="C94" s="104"/>
      <c r="D94" s="104"/>
      <c r="E94" s="101">
        <v>95</v>
      </c>
      <c r="F94" s="104"/>
      <c r="G94" s="104"/>
      <c r="H94" s="104"/>
      <c r="I94" s="105"/>
      <c r="J94" s="91">
        <f t="shared" si="1"/>
        <v>0</v>
      </c>
      <c r="K94" s="92"/>
      <c r="L94" s="93"/>
    </row>
    <row r="95" spans="1:12" ht="16">
      <c r="A95" s="104"/>
      <c r="B95" s="104"/>
      <c r="C95" s="104"/>
      <c r="D95" s="104"/>
      <c r="E95" s="101">
        <v>96</v>
      </c>
      <c r="F95" s="104"/>
      <c r="G95" s="104"/>
      <c r="H95" s="104"/>
      <c r="I95" s="105"/>
      <c r="J95" s="91">
        <f t="shared" si="1"/>
        <v>0</v>
      </c>
      <c r="K95" s="92"/>
      <c r="L95" s="93"/>
    </row>
    <row r="96" spans="1:12" ht="16">
      <c r="A96" s="104"/>
      <c r="B96" s="104"/>
      <c r="C96" s="104"/>
      <c r="D96" s="104"/>
      <c r="E96" s="101">
        <v>97</v>
      </c>
      <c r="F96" s="104"/>
      <c r="G96" s="104"/>
      <c r="H96" s="104"/>
      <c r="I96" s="105"/>
      <c r="J96" s="91">
        <f t="shared" si="1"/>
        <v>0</v>
      </c>
      <c r="K96" s="92"/>
      <c r="L96" s="93"/>
    </row>
    <row r="97" spans="1:12" ht="16">
      <c r="A97" s="104"/>
      <c r="B97" s="104"/>
      <c r="C97" s="104"/>
      <c r="D97" s="104"/>
      <c r="E97" s="101">
        <v>98</v>
      </c>
      <c r="F97" s="104"/>
      <c r="G97" s="104"/>
      <c r="H97" s="104"/>
      <c r="I97" s="105"/>
      <c r="J97" s="91">
        <f t="shared" si="1"/>
        <v>0</v>
      </c>
      <c r="K97" s="92"/>
      <c r="L97" s="93"/>
    </row>
    <row r="98" spans="1:12" ht="16">
      <c r="A98" s="104"/>
      <c r="B98" s="104"/>
      <c r="C98" s="104"/>
      <c r="D98" s="104"/>
      <c r="E98" s="101">
        <v>99</v>
      </c>
      <c r="F98" s="104"/>
      <c r="G98" s="104"/>
      <c r="H98" s="104"/>
      <c r="I98" s="105"/>
      <c r="J98" s="91">
        <f t="shared" si="1"/>
        <v>0</v>
      </c>
      <c r="K98" s="92"/>
      <c r="L98" s="93"/>
    </row>
    <row r="99" spans="1:12" ht="16">
      <c r="A99" s="104"/>
      <c r="B99" s="104"/>
      <c r="C99" s="104"/>
      <c r="D99" s="104"/>
      <c r="E99" s="101">
        <v>100</v>
      </c>
      <c r="F99" s="104"/>
      <c r="G99" s="104"/>
      <c r="H99" s="104"/>
      <c r="I99" s="105"/>
      <c r="J99" s="91">
        <f t="shared" si="1"/>
        <v>0</v>
      </c>
      <c r="K99" s="92"/>
      <c r="L99" s="93"/>
    </row>
    <row r="100" spans="1:12" ht="16">
      <c r="A100" s="104"/>
      <c r="B100" s="104"/>
      <c r="C100" s="104"/>
      <c r="D100" s="104"/>
      <c r="E100" s="101">
        <v>101</v>
      </c>
      <c r="F100" s="104"/>
      <c r="G100" s="104"/>
      <c r="H100" s="104"/>
      <c r="I100" s="105"/>
      <c r="J100" s="91">
        <f t="shared" si="1"/>
        <v>0</v>
      </c>
      <c r="K100" s="92"/>
      <c r="L100" s="93"/>
    </row>
    <row r="101" spans="1:12" ht="16">
      <c r="A101" s="104"/>
      <c r="B101" s="104"/>
      <c r="C101" s="104"/>
      <c r="D101" s="104"/>
      <c r="E101" s="101">
        <v>102</v>
      </c>
      <c r="F101" s="104"/>
      <c r="G101" s="104"/>
      <c r="H101" s="104"/>
      <c r="I101" s="105"/>
      <c r="J101" s="91">
        <f t="shared" si="1"/>
        <v>0</v>
      </c>
      <c r="K101" s="92"/>
      <c r="L101" s="93"/>
    </row>
    <row r="102" spans="1:12" ht="16">
      <c r="A102" s="104"/>
      <c r="B102" s="104"/>
      <c r="C102" s="104"/>
      <c r="D102" s="104"/>
      <c r="E102" s="101">
        <v>103</v>
      </c>
      <c r="F102" s="104"/>
      <c r="G102" s="104"/>
      <c r="H102" s="104"/>
      <c r="I102" s="105"/>
      <c r="J102" s="91">
        <f t="shared" si="1"/>
        <v>0</v>
      </c>
      <c r="K102" s="92"/>
      <c r="L102" s="93"/>
    </row>
    <row r="103" spans="1:12" ht="16">
      <c r="A103" s="104"/>
      <c r="B103" s="104"/>
      <c r="C103" s="104"/>
      <c r="D103" s="104"/>
      <c r="E103" s="101">
        <v>104</v>
      </c>
      <c r="F103" s="104"/>
      <c r="G103" s="104"/>
      <c r="H103" s="104"/>
      <c r="I103" s="105"/>
      <c r="J103" s="91">
        <f t="shared" si="1"/>
        <v>0</v>
      </c>
      <c r="K103" s="92"/>
      <c r="L103" s="93"/>
    </row>
    <row r="104" spans="1:12" ht="16">
      <c r="A104" s="104"/>
      <c r="B104" s="104"/>
      <c r="C104" s="104"/>
      <c r="D104" s="104"/>
      <c r="E104" s="101">
        <v>105</v>
      </c>
      <c r="F104" s="104"/>
      <c r="G104" s="104"/>
      <c r="H104" s="104"/>
      <c r="I104" s="105"/>
      <c r="J104" s="91">
        <f t="shared" si="1"/>
        <v>0</v>
      </c>
      <c r="K104" s="92"/>
      <c r="L104" s="93"/>
    </row>
    <row r="105" spans="1:12" ht="16">
      <c r="A105" s="104"/>
      <c r="B105" s="104"/>
      <c r="C105" s="104"/>
      <c r="D105" s="104"/>
      <c r="E105" s="101">
        <v>106</v>
      </c>
      <c r="F105" s="104"/>
      <c r="G105" s="104"/>
      <c r="H105" s="104"/>
      <c r="I105" s="105"/>
      <c r="J105" s="91">
        <f t="shared" si="1"/>
        <v>0</v>
      </c>
      <c r="K105" s="92"/>
      <c r="L105" s="93"/>
    </row>
    <row r="106" spans="1:12" ht="16">
      <c r="A106" s="104"/>
      <c r="B106" s="104"/>
      <c r="C106" s="104"/>
      <c r="D106" s="104"/>
      <c r="E106" s="101">
        <v>107</v>
      </c>
      <c r="F106" s="104"/>
      <c r="G106" s="104"/>
      <c r="H106" s="104"/>
      <c r="I106" s="105"/>
      <c r="J106" s="91">
        <f t="shared" si="1"/>
        <v>0</v>
      </c>
      <c r="K106" s="92"/>
      <c r="L106" s="93"/>
    </row>
    <row r="107" spans="1:12" ht="16">
      <c r="A107" s="104"/>
      <c r="B107" s="104"/>
      <c r="C107" s="104"/>
      <c r="D107" s="104"/>
      <c r="E107" s="101">
        <v>108</v>
      </c>
      <c r="F107" s="104"/>
      <c r="G107" s="104"/>
      <c r="H107" s="104"/>
      <c r="I107" s="105"/>
      <c r="J107" s="91">
        <f t="shared" si="1"/>
        <v>0</v>
      </c>
      <c r="K107" s="92"/>
      <c r="L107" s="93"/>
    </row>
    <row r="108" spans="1:12" ht="16">
      <c r="A108" s="104"/>
      <c r="B108" s="104"/>
      <c r="C108" s="104"/>
      <c r="D108" s="104"/>
      <c r="E108" s="101">
        <v>109</v>
      </c>
      <c r="F108" s="104"/>
      <c r="G108" s="104"/>
      <c r="H108" s="104"/>
      <c r="I108" s="105"/>
      <c r="J108" s="91">
        <f t="shared" si="1"/>
        <v>0</v>
      </c>
      <c r="K108" s="92"/>
      <c r="L108" s="93"/>
    </row>
    <row r="109" spans="1:12" ht="16">
      <c r="A109" s="104"/>
      <c r="B109" s="104"/>
      <c r="C109" s="104"/>
      <c r="D109" s="104"/>
      <c r="E109" s="101">
        <v>110</v>
      </c>
      <c r="F109" s="104"/>
      <c r="G109" s="104"/>
      <c r="H109" s="104"/>
      <c r="I109" s="105"/>
      <c r="J109" s="91">
        <f t="shared" si="1"/>
        <v>0</v>
      </c>
      <c r="K109" s="92"/>
      <c r="L109" s="93"/>
    </row>
    <row r="110" spans="1:12" ht="16">
      <c r="A110" s="104"/>
      <c r="B110" s="104"/>
      <c r="C110" s="104"/>
      <c r="D110" s="104"/>
      <c r="E110" s="101">
        <v>111</v>
      </c>
      <c r="F110" s="104"/>
      <c r="G110" s="104"/>
      <c r="H110" s="104"/>
      <c r="I110" s="105"/>
      <c r="J110" s="91">
        <f t="shared" si="1"/>
        <v>0</v>
      </c>
      <c r="K110" s="92"/>
      <c r="L110" s="93"/>
    </row>
    <row r="111" spans="1:12" ht="16">
      <c r="A111" s="104"/>
      <c r="B111" s="104"/>
      <c r="C111" s="104"/>
      <c r="D111" s="104"/>
      <c r="E111" s="101">
        <v>112</v>
      </c>
      <c r="F111" s="104"/>
      <c r="G111" s="104"/>
      <c r="H111" s="104"/>
      <c r="I111" s="105"/>
      <c r="J111" s="91">
        <f t="shared" si="1"/>
        <v>0</v>
      </c>
      <c r="K111" s="92"/>
      <c r="L111" s="93"/>
    </row>
    <row r="112" spans="1:12" ht="16">
      <c r="A112" s="104"/>
      <c r="B112" s="104"/>
      <c r="C112" s="104"/>
      <c r="D112" s="104"/>
      <c r="E112" s="101">
        <v>113</v>
      </c>
      <c r="F112" s="104"/>
      <c r="G112" s="104"/>
      <c r="H112" s="104"/>
      <c r="I112" s="105"/>
      <c r="J112" s="91">
        <f t="shared" si="1"/>
        <v>0</v>
      </c>
      <c r="K112" s="92"/>
      <c r="L112" s="93"/>
    </row>
    <row r="113" spans="1:12" ht="16">
      <c r="A113" s="104"/>
      <c r="B113" s="104"/>
      <c r="C113" s="104"/>
      <c r="D113" s="104"/>
      <c r="E113" s="101">
        <v>114</v>
      </c>
      <c r="F113" s="104"/>
      <c r="G113" s="104"/>
      <c r="H113" s="104"/>
      <c r="I113" s="105"/>
      <c r="J113" s="91">
        <f t="shared" si="1"/>
        <v>0</v>
      </c>
      <c r="K113" s="92"/>
      <c r="L113" s="93"/>
    </row>
    <row r="114" spans="1:12" ht="16">
      <c r="A114" s="104"/>
      <c r="B114" s="104"/>
      <c r="C114" s="104"/>
      <c r="D114" s="104"/>
      <c r="E114" s="101">
        <v>115</v>
      </c>
      <c r="F114" s="104"/>
      <c r="G114" s="104"/>
      <c r="H114" s="104"/>
      <c r="I114" s="105"/>
      <c r="J114" s="91">
        <f t="shared" si="1"/>
        <v>0</v>
      </c>
      <c r="K114" s="92"/>
      <c r="L114" s="93"/>
    </row>
    <row r="115" spans="1:12" ht="16">
      <c r="A115" s="104"/>
      <c r="B115" s="104"/>
      <c r="C115" s="104"/>
      <c r="D115" s="104"/>
      <c r="E115" s="101">
        <v>116</v>
      </c>
      <c r="F115" s="104"/>
      <c r="G115" s="104"/>
      <c r="H115" s="104"/>
      <c r="I115" s="105"/>
      <c r="J115" s="91">
        <f t="shared" si="1"/>
        <v>0</v>
      </c>
      <c r="K115" s="92"/>
      <c r="L115" s="93"/>
    </row>
    <row r="116" spans="1:12" ht="16">
      <c r="A116" s="104"/>
      <c r="B116" s="104"/>
      <c r="C116" s="104"/>
      <c r="D116" s="104"/>
      <c r="E116" s="101">
        <v>117</v>
      </c>
      <c r="F116" s="104"/>
      <c r="G116" s="104"/>
      <c r="H116" s="104"/>
      <c r="I116" s="105"/>
      <c r="J116" s="91">
        <f t="shared" si="1"/>
        <v>0</v>
      </c>
      <c r="K116" s="92"/>
      <c r="L116" s="93"/>
    </row>
    <row r="117" spans="1:12" ht="16">
      <c r="A117" s="104"/>
      <c r="B117" s="104"/>
      <c r="C117" s="104"/>
      <c r="D117" s="104"/>
      <c r="E117" s="101">
        <v>118</v>
      </c>
      <c r="F117" s="104"/>
      <c r="G117" s="104"/>
      <c r="H117" s="104"/>
      <c r="I117" s="105"/>
      <c r="J117" s="91">
        <f t="shared" si="1"/>
        <v>0</v>
      </c>
      <c r="K117" s="92"/>
      <c r="L117" s="93"/>
    </row>
    <row r="118" spans="1:12" ht="16">
      <c r="A118" s="104"/>
      <c r="B118" s="104"/>
      <c r="C118" s="104"/>
      <c r="D118" s="104"/>
      <c r="E118" s="101">
        <v>119</v>
      </c>
      <c r="F118" s="104"/>
      <c r="G118" s="104"/>
      <c r="H118" s="104"/>
      <c r="I118" s="105"/>
      <c r="J118" s="91">
        <f t="shared" si="1"/>
        <v>0</v>
      </c>
      <c r="K118" s="92"/>
      <c r="L118" s="93"/>
    </row>
    <row r="119" spans="1:12" ht="16">
      <c r="A119" s="104"/>
      <c r="B119" s="104"/>
      <c r="C119" s="104"/>
      <c r="D119" s="104"/>
      <c r="E119" s="101">
        <v>120</v>
      </c>
      <c r="F119" s="104"/>
      <c r="G119" s="104"/>
      <c r="H119" s="104"/>
      <c r="I119" s="105"/>
      <c r="J119" s="91">
        <f t="shared" si="1"/>
        <v>0</v>
      </c>
      <c r="K119" s="92"/>
      <c r="L119" s="93"/>
    </row>
    <row r="120" spans="1:12" ht="16">
      <c r="A120" s="104"/>
      <c r="B120" s="104"/>
      <c r="C120" s="104"/>
      <c r="D120" s="104"/>
      <c r="E120" s="101">
        <v>121</v>
      </c>
      <c r="F120" s="104"/>
      <c r="G120" s="104"/>
      <c r="H120" s="104"/>
      <c r="I120" s="105"/>
      <c r="J120" s="91">
        <f t="shared" si="1"/>
        <v>0</v>
      </c>
      <c r="K120" s="92"/>
      <c r="L120" s="93"/>
    </row>
    <row r="121" spans="1:12" ht="16">
      <c r="A121" s="104"/>
      <c r="B121" s="104"/>
      <c r="C121" s="104"/>
      <c r="D121" s="104"/>
      <c r="E121" s="101">
        <v>122</v>
      </c>
      <c r="F121" s="104"/>
      <c r="G121" s="104"/>
      <c r="H121" s="104"/>
      <c r="I121" s="105"/>
      <c r="J121" s="91">
        <f t="shared" si="1"/>
        <v>0</v>
      </c>
      <c r="K121" s="92"/>
      <c r="L121" s="93"/>
    </row>
    <row r="122" spans="1:12" ht="16">
      <c r="A122" s="104"/>
      <c r="B122" s="104"/>
      <c r="C122" s="104"/>
      <c r="D122" s="104"/>
      <c r="E122" s="101">
        <v>123</v>
      </c>
      <c r="F122" s="104"/>
      <c r="G122" s="104"/>
      <c r="H122" s="104"/>
      <c r="I122" s="105"/>
      <c r="J122" s="91">
        <f t="shared" si="1"/>
        <v>0</v>
      </c>
      <c r="K122" s="92"/>
      <c r="L122" s="93"/>
    </row>
    <row r="123" spans="1:12" ht="16">
      <c r="A123" s="104"/>
      <c r="B123" s="104"/>
      <c r="C123" s="104"/>
      <c r="D123" s="104"/>
      <c r="E123" s="101">
        <v>124</v>
      </c>
      <c r="F123" s="104"/>
      <c r="G123" s="104"/>
      <c r="H123" s="104"/>
      <c r="I123" s="105"/>
      <c r="J123" s="91">
        <f t="shared" si="1"/>
        <v>0</v>
      </c>
      <c r="K123" s="92"/>
      <c r="L123" s="93"/>
    </row>
    <row r="124" spans="1:12" ht="16">
      <c r="A124" s="104"/>
      <c r="B124" s="104"/>
      <c r="C124" s="104"/>
      <c r="D124" s="104"/>
      <c r="E124" s="101">
        <v>125</v>
      </c>
      <c r="F124" s="104"/>
      <c r="G124" s="104"/>
      <c r="H124" s="104"/>
      <c r="I124" s="105"/>
      <c r="J124" s="91">
        <f t="shared" si="1"/>
        <v>0</v>
      </c>
      <c r="K124" s="92"/>
      <c r="L124" s="93"/>
    </row>
    <row r="125" spans="1:12" ht="16">
      <c r="A125" s="104"/>
      <c r="B125" s="104"/>
      <c r="C125" s="104"/>
      <c r="D125" s="104"/>
      <c r="E125" s="101">
        <v>126</v>
      </c>
      <c r="F125" s="104"/>
      <c r="G125" s="104"/>
      <c r="H125" s="104"/>
      <c r="I125" s="105"/>
      <c r="J125" s="91">
        <f t="shared" si="1"/>
        <v>0</v>
      </c>
      <c r="K125" s="92"/>
      <c r="L125" s="93"/>
    </row>
    <row r="126" spans="1:12" ht="16">
      <c r="A126" s="104"/>
      <c r="B126" s="104"/>
      <c r="C126" s="104"/>
      <c r="D126" s="104"/>
      <c r="E126" s="101">
        <v>127</v>
      </c>
      <c r="F126" s="104"/>
      <c r="G126" s="104"/>
      <c r="H126" s="104"/>
      <c r="I126" s="105"/>
      <c r="J126" s="91">
        <f t="shared" si="1"/>
        <v>0</v>
      </c>
      <c r="K126" s="92"/>
      <c r="L126" s="93"/>
    </row>
    <row r="127" spans="1:12" ht="16">
      <c r="A127" s="104"/>
      <c r="B127" s="104"/>
      <c r="C127" s="104"/>
      <c r="D127" s="104"/>
      <c r="E127" s="101">
        <v>128</v>
      </c>
      <c r="F127" s="104"/>
      <c r="G127" s="104"/>
      <c r="H127" s="104"/>
      <c r="I127" s="105"/>
      <c r="J127" s="91">
        <f t="shared" si="1"/>
        <v>0</v>
      </c>
      <c r="K127" s="92"/>
      <c r="L127" s="93"/>
    </row>
    <row r="128" spans="1:12" ht="16">
      <c r="A128" s="104"/>
      <c r="B128" s="104"/>
      <c r="C128" s="104"/>
      <c r="D128" s="104"/>
      <c r="E128" s="101">
        <v>129</v>
      </c>
      <c r="F128" s="104"/>
      <c r="G128" s="104"/>
      <c r="H128" s="104"/>
      <c r="I128" s="105"/>
      <c r="J128" s="91">
        <f t="shared" si="1"/>
        <v>0</v>
      </c>
      <c r="K128" s="92"/>
      <c r="L128" s="93"/>
    </row>
    <row r="129" spans="1:12" ht="16">
      <c r="A129" s="104"/>
      <c r="B129" s="104"/>
      <c r="C129" s="104"/>
      <c r="D129" s="104"/>
      <c r="E129" s="101">
        <v>130</v>
      </c>
      <c r="F129" s="104"/>
      <c r="G129" s="104"/>
      <c r="H129" s="104"/>
      <c r="I129" s="105"/>
      <c r="J129" s="91">
        <f t="shared" si="1"/>
        <v>0</v>
      </c>
      <c r="K129" s="92"/>
      <c r="L129" s="93"/>
    </row>
    <row r="130" spans="1:12" ht="16">
      <c r="A130" s="104"/>
      <c r="B130" s="104"/>
      <c r="C130" s="104"/>
      <c r="D130" s="104"/>
      <c r="E130" s="101">
        <v>131</v>
      </c>
      <c r="F130" s="104"/>
      <c r="G130" s="104"/>
      <c r="H130" s="104"/>
      <c r="I130" s="105"/>
      <c r="J130" s="91">
        <f t="shared" si="1"/>
        <v>0</v>
      </c>
      <c r="K130" s="92"/>
      <c r="L130" s="93"/>
    </row>
    <row r="131" spans="1:12" ht="16">
      <c r="A131" s="104"/>
      <c r="B131" s="104"/>
      <c r="C131" s="104"/>
      <c r="D131" s="104"/>
      <c r="E131" s="101">
        <v>132</v>
      </c>
      <c r="F131" s="104"/>
      <c r="G131" s="104"/>
      <c r="H131" s="104"/>
      <c r="I131" s="105"/>
      <c r="J131" s="91">
        <f t="shared" si="1"/>
        <v>0</v>
      </c>
      <c r="K131" s="92"/>
      <c r="L131" s="93"/>
    </row>
    <row r="132" spans="1:12" ht="16">
      <c r="A132" s="104"/>
      <c r="B132" s="104"/>
      <c r="C132" s="104"/>
      <c r="D132" s="104"/>
      <c r="E132" s="101">
        <v>133</v>
      </c>
      <c r="F132" s="104"/>
      <c r="G132" s="104"/>
      <c r="H132" s="104"/>
      <c r="I132" s="105"/>
      <c r="J132" s="91">
        <f t="shared" si="1"/>
        <v>0</v>
      </c>
      <c r="K132" s="92"/>
      <c r="L132" s="93"/>
    </row>
    <row r="133" spans="1:12" ht="16">
      <c r="A133" s="104"/>
      <c r="B133" s="104"/>
      <c r="C133" s="104"/>
      <c r="D133" s="104"/>
      <c r="E133" s="101">
        <v>134</v>
      </c>
      <c r="F133" s="104"/>
      <c r="G133" s="104"/>
      <c r="H133" s="104"/>
      <c r="I133" s="105"/>
      <c r="J133" s="91">
        <f t="shared" si="1"/>
        <v>0</v>
      </c>
      <c r="K133" s="92"/>
      <c r="L133" s="93"/>
    </row>
    <row r="134" spans="1:12" ht="16">
      <c r="A134" s="104"/>
      <c r="B134" s="104"/>
      <c r="C134" s="104"/>
      <c r="D134" s="104"/>
      <c r="E134" s="101">
        <v>135</v>
      </c>
      <c r="F134" s="104"/>
      <c r="G134" s="104"/>
      <c r="H134" s="104"/>
      <c r="I134" s="105"/>
      <c r="J134" s="91">
        <f t="shared" si="1"/>
        <v>0</v>
      </c>
      <c r="K134" s="92"/>
      <c r="L134" s="93"/>
    </row>
    <row r="135" spans="1:12" ht="16">
      <c r="A135" s="104"/>
      <c r="B135" s="104"/>
      <c r="C135" s="104"/>
      <c r="D135" s="104"/>
      <c r="E135" s="101">
        <v>136</v>
      </c>
      <c r="F135" s="104"/>
      <c r="G135" s="104"/>
      <c r="H135" s="104"/>
      <c r="I135" s="105"/>
      <c r="J135" s="91">
        <f t="shared" si="1"/>
        <v>0</v>
      </c>
      <c r="K135" s="92"/>
      <c r="L135" s="93"/>
    </row>
    <row r="136" spans="1:12" ht="16">
      <c r="A136" s="104"/>
      <c r="B136" s="104"/>
      <c r="C136" s="104"/>
      <c r="D136" s="104"/>
      <c r="E136" s="101">
        <v>137</v>
      </c>
      <c r="F136" s="104"/>
      <c r="G136" s="104"/>
      <c r="H136" s="104"/>
      <c r="I136" s="105"/>
      <c r="J136" s="91">
        <f t="shared" si="1"/>
        <v>0</v>
      </c>
      <c r="K136" s="92"/>
      <c r="L136" s="93"/>
    </row>
    <row r="137" spans="1:12" ht="16">
      <c r="A137" s="104"/>
      <c r="B137" s="104"/>
      <c r="C137" s="104"/>
      <c r="D137" s="104"/>
      <c r="E137" s="101">
        <v>138</v>
      </c>
      <c r="F137" s="104"/>
      <c r="G137" s="104"/>
      <c r="H137" s="104"/>
      <c r="I137" s="105"/>
      <c r="J137" s="91">
        <f t="shared" si="1"/>
        <v>0</v>
      </c>
      <c r="K137" s="92"/>
      <c r="L137" s="93"/>
    </row>
    <row r="138" spans="1:12" ht="16">
      <c r="A138" s="104"/>
      <c r="B138" s="104"/>
      <c r="C138" s="104"/>
      <c r="D138" s="104"/>
      <c r="E138" s="101">
        <v>139</v>
      </c>
      <c r="F138" s="104"/>
      <c r="G138" s="104"/>
      <c r="H138" s="104"/>
      <c r="I138" s="105"/>
      <c r="J138" s="91">
        <f t="shared" si="1"/>
        <v>0</v>
      </c>
      <c r="K138" s="92"/>
      <c r="L138" s="93"/>
    </row>
    <row r="139" spans="1:12" ht="16">
      <c r="A139" s="104"/>
      <c r="B139" s="104"/>
      <c r="C139" s="104"/>
      <c r="D139" s="104"/>
      <c r="E139" s="101">
        <v>140</v>
      </c>
      <c r="F139" s="104"/>
      <c r="G139" s="104"/>
      <c r="H139" s="104"/>
      <c r="I139" s="105"/>
      <c r="J139" s="91">
        <f t="shared" si="1"/>
        <v>0</v>
      </c>
      <c r="K139" s="92"/>
      <c r="L139" s="93"/>
    </row>
    <row r="140" spans="1:12" ht="16">
      <c r="A140" s="104"/>
      <c r="B140" s="104"/>
      <c r="C140" s="104"/>
      <c r="D140" s="104"/>
      <c r="E140" s="101">
        <v>141</v>
      </c>
      <c r="F140" s="104"/>
      <c r="G140" s="104"/>
      <c r="H140" s="104"/>
      <c r="I140" s="105"/>
      <c r="J140" s="91">
        <f t="shared" si="1"/>
        <v>0</v>
      </c>
      <c r="K140" s="92"/>
      <c r="L140" s="93"/>
    </row>
    <row r="141" spans="1:12" ht="16">
      <c r="A141" s="104"/>
      <c r="B141" s="104"/>
      <c r="C141" s="104"/>
      <c r="D141" s="104"/>
      <c r="E141" s="101">
        <v>142</v>
      </c>
      <c r="F141" s="104"/>
      <c r="G141" s="104"/>
      <c r="H141" s="104"/>
      <c r="I141" s="105"/>
      <c r="J141" s="91">
        <f t="shared" si="1"/>
        <v>0</v>
      </c>
      <c r="K141" s="92"/>
      <c r="L141" s="93"/>
    </row>
    <row r="142" spans="1:12" ht="16">
      <c r="A142" s="104"/>
      <c r="B142" s="104"/>
      <c r="C142" s="104"/>
      <c r="D142" s="104"/>
      <c r="E142" s="101">
        <v>143</v>
      </c>
      <c r="F142" s="104"/>
      <c r="G142" s="104"/>
      <c r="H142" s="104"/>
      <c r="I142" s="105"/>
      <c r="J142" s="91">
        <f t="shared" si="1"/>
        <v>0</v>
      </c>
      <c r="K142" s="92"/>
      <c r="L142" s="93"/>
    </row>
    <row r="143" spans="1:12" ht="16">
      <c r="A143" s="104"/>
      <c r="B143" s="104"/>
      <c r="C143" s="104"/>
      <c r="D143" s="104"/>
      <c r="E143" s="101">
        <v>144</v>
      </c>
      <c r="F143" s="104"/>
      <c r="G143" s="104"/>
      <c r="H143" s="104"/>
      <c r="I143" s="105"/>
      <c r="J143" s="91">
        <f t="shared" si="1"/>
        <v>0</v>
      </c>
      <c r="K143" s="92"/>
      <c r="L143" s="93"/>
    </row>
    <row r="144" spans="1:12" ht="16">
      <c r="A144" s="104"/>
      <c r="B144" s="104"/>
      <c r="C144" s="104"/>
      <c r="D144" s="104"/>
      <c r="E144" s="101">
        <v>145</v>
      </c>
      <c r="F144" s="104"/>
      <c r="G144" s="104"/>
      <c r="H144" s="104"/>
      <c r="I144" s="105"/>
      <c r="J144" s="91">
        <f t="shared" ref="J144:J207" si="2">IF(OR(H144=5,H144=10, H144=15, H144="BP",H144="SCR"),"NT",I144)</f>
        <v>0</v>
      </c>
      <c r="K144" s="92"/>
      <c r="L144" s="93"/>
    </row>
    <row r="145" spans="1:12" ht="16">
      <c r="A145" s="104"/>
      <c r="B145" s="104"/>
      <c r="C145" s="104"/>
      <c r="D145" s="104"/>
      <c r="E145" s="101">
        <v>146</v>
      </c>
      <c r="F145" s="104"/>
      <c r="G145" s="104"/>
      <c r="H145" s="104"/>
      <c r="I145" s="105"/>
      <c r="J145" s="91">
        <f t="shared" si="2"/>
        <v>0</v>
      </c>
      <c r="K145" s="92"/>
      <c r="L145" s="93"/>
    </row>
    <row r="146" spans="1:12" ht="16">
      <c r="A146" s="104"/>
      <c r="B146" s="104"/>
      <c r="C146" s="104"/>
      <c r="D146" s="104"/>
      <c r="E146" s="101">
        <v>147</v>
      </c>
      <c r="F146" s="104"/>
      <c r="G146" s="104"/>
      <c r="H146" s="104"/>
      <c r="I146" s="105"/>
      <c r="J146" s="91">
        <f t="shared" si="2"/>
        <v>0</v>
      </c>
      <c r="K146" s="92"/>
      <c r="L146" s="93"/>
    </row>
    <row r="147" spans="1:12" ht="16">
      <c r="A147" s="104"/>
      <c r="B147" s="104"/>
      <c r="C147" s="104"/>
      <c r="D147" s="104"/>
      <c r="E147" s="101">
        <v>148</v>
      </c>
      <c r="F147" s="104"/>
      <c r="G147" s="104"/>
      <c r="H147" s="104"/>
      <c r="I147" s="105"/>
      <c r="J147" s="91">
        <f t="shared" si="2"/>
        <v>0</v>
      </c>
      <c r="K147" s="92"/>
      <c r="L147" s="93"/>
    </row>
    <row r="148" spans="1:12" ht="16">
      <c r="A148" s="104"/>
      <c r="B148" s="104"/>
      <c r="C148" s="104"/>
      <c r="D148" s="104"/>
      <c r="E148" s="101">
        <v>149</v>
      </c>
      <c r="F148" s="104"/>
      <c r="G148" s="104"/>
      <c r="H148" s="104"/>
      <c r="I148" s="105"/>
      <c r="J148" s="91">
        <f t="shared" si="2"/>
        <v>0</v>
      </c>
      <c r="K148" s="92"/>
      <c r="L148" s="93"/>
    </row>
    <row r="149" spans="1:12" ht="16">
      <c r="A149" s="104"/>
      <c r="B149" s="104"/>
      <c r="C149" s="104"/>
      <c r="D149" s="104"/>
      <c r="E149" s="101">
        <v>150</v>
      </c>
      <c r="F149" s="104"/>
      <c r="G149" s="104"/>
      <c r="H149" s="104"/>
      <c r="I149" s="105"/>
      <c r="J149" s="91">
        <f t="shared" si="2"/>
        <v>0</v>
      </c>
      <c r="K149" s="92"/>
      <c r="L149" s="93"/>
    </row>
    <row r="150" spans="1:12" ht="16">
      <c r="A150" s="104"/>
      <c r="B150" s="104"/>
      <c r="C150" s="104"/>
      <c r="D150" s="104"/>
      <c r="E150" s="101">
        <v>151</v>
      </c>
      <c r="F150" s="104"/>
      <c r="G150" s="104"/>
      <c r="H150" s="104"/>
      <c r="I150" s="105"/>
      <c r="J150" s="91">
        <f t="shared" si="2"/>
        <v>0</v>
      </c>
      <c r="K150" s="92"/>
      <c r="L150" s="93"/>
    </row>
    <row r="151" spans="1:12" ht="16">
      <c r="A151" s="104"/>
      <c r="B151" s="104"/>
      <c r="C151" s="104"/>
      <c r="D151" s="104"/>
      <c r="E151" s="101">
        <v>152</v>
      </c>
      <c r="F151" s="104"/>
      <c r="G151" s="104"/>
      <c r="H151" s="104"/>
      <c r="I151" s="105"/>
      <c r="J151" s="91">
        <f t="shared" si="2"/>
        <v>0</v>
      </c>
      <c r="K151" s="92"/>
      <c r="L151" s="93"/>
    </row>
    <row r="152" spans="1:12" ht="16">
      <c r="A152" s="104"/>
      <c r="B152" s="104"/>
      <c r="C152" s="104"/>
      <c r="D152" s="104"/>
      <c r="E152" s="101">
        <v>153</v>
      </c>
      <c r="F152" s="104"/>
      <c r="G152" s="104"/>
      <c r="H152" s="104"/>
      <c r="I152" s="105"/>
      <c r="J152" s="91">
        <f t="shared" si="2"/>
        <v>0</v>
      </c>
      <c r="K152" s="92"/>
      <c r="L152" s="93"/>
    </row>
    <row r="153" spans="1:12" ht="16">
      <c r="A153" s="104"/>
      <c r="B153" s="104"/>
      <c r="C153" s="104"/>
      <c r="D153" s="104"/>
      <c r="E153" s="101">
        <v>154</v>
      </c>
      <c r="F153" s="104"/>
      <c r="G153" s="104"/>
      <c r="H153" s="104"/>
      <c r="I153" s="105"/>
      <c r="J153" s="91">
        <f t="shared" si="2"/>
        <v>0</v>
      </c>
      <c r="K153" s="92"/>
      <c r="L153" s="93"/>
    </row>
    <row r="154" spans="1:12" ht="16">
      <c r="A154" s="104"/>
      <c r="B154" s="104"/>
      <c r="C154" s="104"/>
      <c r="D154" s="104"/>
      <c r="E154" s="101">
        <v>155</v>
      </c>
      <c r="F154" s="104"/>
      <c r="G154" s="104"/>
      <c r="H154" s="104"/>
      <c r="I154" s="105"/>
      <c r="J154" s="91">
        <f t="shared" si="2"/>
        <v>0</v>
      </c>
      <c r="K154" s="92"/>
      <c r="L154" s="93"/>
    </row>
    <row r="155" spans="1:12" ht="16">
      <c r="A155" s="104"/>
      <c r="B155" s="104"/>
      <c r="C155" s="104"/>
      <c r="D155" s="104"/>
      <c r="E155" s="101">
        <v>156</v>
      </c>
      <c r="F155" s="104"/>
      <c r="G155" s="104"/>
      <c r="H155" s="104"/>
      <c r="I155" s="105"/>
      <c r="J155" s="91">
        <f t="shared" si="2"/>
        <v>0</v>
      </c>
      <c r="K155" s="92"/>
      <c r="L155" s="93"/>
    </row>
    <row r="156" spans="1:12" ht="16">
      <c r="A156" s="104"/>
      <c r="B156" s="104"/>
      <c r="C156" s="104"/>
      <c r="D156" s="104"/>
      <c r="E156" s="101">
        <v>157</v>
      </c>
      <c r="F156" s="104"/>
      <c r="G156" s="104"/>
      <c r="H156" s="104"/>
      <c r="I156" s="105"/>
      <c r="J156" s="91">
        <f t="shared" si="2"/>
        <v>0</v>
      </c>
      <c r="K156" s="92"/>
      <c r="L156" s="93"/>
    </row>
    <row r="157" spans="1:12" ht="16">
      <c r="A157" s="104"/>
      <c r="B157" s="104"/>
      <c r="C157" s="104"/>
      <c r="D157" s="104"/>
      <c r="E157" s="101">
        <v>158</v>
      </c>
      <c r="F157" s="104"/>
      <c r="G157" s="104"/>
      <c r="H157" s="104"/>
      <c r="I157" s="105"/>
      <c r="J157" s="91">
        <f t="shared" si="2"/>
        <v>0</v>
      </c>
      <c r="K157" s="92"/>
      <c r="L157" s="93"/>
    </row>
    <row r="158" spans="1:12" ht="16">
      <c r="A158" s="104"/>
      <c r="B158" s="104"/>
      <c r="C158" s="104"/>
      <c r="D158" s="104"/>
      <c r="E158" s="101">
        <v>159</v>
      </c>
      <c r="F158" s="104"/>
      <c r="G158" s="104"/>
      <c r="H158" s="104"/>
      <c r="I158" s="105"/>
      <c r="J158" s="91">
        <f t="shared" si="2"/>
        <v>0</v>
      </c>
      <c r="K158" s="92"/>
      <c r="L158" s="93"/>
    </row>
    <row r="159" spans="1:12" ht="16">
      <c r="A159" s="104"/>
      <c r="B159" s="104"/>
      <c r="C159" s="104"/>
      <c r="D159" s="104"/>
      <c r="E159" s="101">
        <v>160</v>
      </c>
      <c r="F159" s="104"/>
      <c r="G159" s="104"/>
      <c r="H159" s="104"/>
      <c r="I159" s="105"/>
      <c r="J159" s="91">
        <f t="shared" si="2"/>
        <v>0</v>
      </c>
      <c r="K159" s="92"/>
      <c r="L159" s="93"/>
    </row>
    <row r="160" spans="1:12" ht="16">
      <c r="A160" s="104"/>
      <c r="B160" s="104"/>
      <c r="C160" s="104"/>
      <c r="D160" s="104"/>
      <c r="E160" s="101">
        <v>161</v>
      </c>
      <c r="F160" s="104"/>
      <c r="G160" s="104"/>
      <c r="H160" s="104"/>
      <c r="I160" s="105"/>
      <c r="J160" s="91">
        <f t="shared" si="2"/>
        <v>0</v>
      </c>
      <c r="K160" s="92"/>
      <c r="L160" s="93"/>
    </row>
    <row r="161" spans="1:12" ht="16">
      <c r="A161" s="104"/>
      <c r="B161" s="104"/>
      <c r="C161" s="104"/>
      <c r="D161" s="104"/>
      <c r="E161" s="101">
        <v>162</v>
      </c>
      <c r="F161" s="104"/>
      <c r="G161" s="104"/>
      <c r="H161" s="104"/>
      <c r="I161" s="105"/>
      <c r="J161" s="91">
        <f t="shared" si="2"/>
        <v>0</v>
      </c>
      <c r="K161" s="92"/>
      <c r="L161" s="93"/>
    </row>
    <row r="162" spans="1:12" ht="16">
      <c r="A162" s="104"/>
      <c r="B162" s="104"/>
      <c r="C162" s="104"/>
      <c r="D162" s="104"/>
      <c r="E162" s="101">
        <v>163</v>
      </c>
      <c r="F162" s="104"/>
      <c r="G162" s="104"/>
      <c r="H162" s="104"/>
      <c r="I162" s="105"/>
      <c r="J162" s="91">
        <f t="shared" si="2"/>
        <v>0</v>
      </c>
      <c r="K162" s="92"/>
      <c r="L162" s="93"/>
    </row>
    <row r="163" spans="1:12" ht="16">
      <c r="A163" s="104"/>
      <c r="B163" s="104"/>
      <c r="C163" s="104"/>
      <c r="D163" s="104"/>
      <c r="E163" s="101">
        <v>164</v>
      </c>
      <c r="F163" s="104"/>
      <c r="G163" s="104"/>
      <c r="H163" s="104"/>
      <c r="I163" s="105"/>
      <c r="J163" s="91">
        <f t="shared" si="2"/>
        <v>0</v>
      </c>
      <c r="K163" s="92"/>
      <c r="L163" s="93"/>
    </row>
    <row r="164" spans="1:12" ht="16">
      <c r="A164" s="104"/>
      <c r="B164" s="104"/>
      <c r="C164" s="104"/>
      <c r="D164" s="104"/>
      <c r="E164" s="101">
        <v>165</v>
      </c>
      <c r="F164" s="104"/>
      <c r="G164" s="104"/>
      <c r="H164" s="104"/>
      <c r="I164" s="105"/>
      <c r="J164" s="91">
        <f t="shared" si="2"/>
        <v>0</v>
      </c>
      <c r="K164" s="92"/>
      <c r="L164" s="93"/>
    </row>
    <row r="165" spans="1:12" ht="16">
      <c r="A165" s="104"/>
      <c r="B165" s="104"/>
      <c r="C165" s="104"/>
      <c r="D165" s="104"/>
      <c r="E165" s="101">
        <v>166</v>
      </c>
      <c r="F165" s="104"/>
      <c r="G165" s="104"/>
      <c r="H165" s="104"/>
      <c r="I165" s="105"/>
      <c r="J165" s="91">
        <f t="shared" si="2"/>
        <v>0</v>
      </c>
      <c r="K165" s="92"/>
      <c r="L165" s="93"/>
    </row>
    <row r="166" spans="1:12" ht="16">
      <c r="A166" s="104"/>
      <c r="B166" s="104"/>
      <c r="C166" s="104"/>
      <c r="D166" s="104"/>
      <c r="E166" s="101">
        <v>167</v>
      </c>
      <c r="F166" s="104"/>
      <c r="G166" s="104"/>
      <c r="H166" s="104"/>
      <c r="I166" s="105"/>
      <c r="J166" s="91">
        <f t="shared" si="2"/>
        <v>0</v>
      </c>
      <c r="K166" s="92"/>
      <c r="L166" s="93"/>
    </row>
    <row r="167" spans="1:12" ht="16">
      <c r="A167" s="104"/>
      <c r="B167" s="104"/>
      <c r="C167" s="104"/>
      <c r="D167" s="104"/>
      <c r="E167" s="101">
        <v>168</v>
      </c>
      <c r="F167" s="104"/>
      <c r="G167" s="104"/>
      <c r="H167" s="104"/>
      <c r="I167" s="105"/>
      <c r="J167" s="91">
        <f t="shared" si="2"/>
        <v>0</v>
      </c>
      <c r="K167" s="92"/>
      <c r="L167" s="93"/>
    </row>
    <row r="168" spans="1:12" ht="16">
      <c r="A168" s="104"/>
      <c r="B168" s="104"/>
      <c r="C168" s="104"/>
      <c r="D168" s="104"/>
      <c r="E168" s="101">
        <v>169</v>
      </c>
      <c r="F168" s="104"/>
      <c r="G168" s="104"/>
      <c r="H168" s="104"/>
      <c r="I168" s="105"/>
      <c r="J168" s="91">
        <f t="shared" si="2"/>
        <v>0</v>
      </c>
      <c r="K168" s="92"/>
      <c r="L168" s="93"/>
    </row>
    <row r="169" spans="1:12" ht="16">
      <c r="A169" s="104"/>
      <c r="B169" s="104"/>
      <c r="C169" s="104"/>
      <c r="D169" s="104"/>
      <c r="E169" s="101">
        <v>170</v>
      </c>
      <c r="F169" s="104"/>
      <c r="G169" s="104"/>
      <c r="H169" s="104"/>
      <c r="I169" s="105"/>
      <c r="J169" s="91">
        <f t="shared" si="2"/>
        <v>0</v>
      </c>
      <c r="K169" s="92"/>
      <c r="L169" s="93"/>
    </row>
    <row r="170" spans="1:12" ht="16">
      <c r="A170" s="104"/>
      <c r="B170" s="104"/>
      <c r="C170" s="104"/>
      <c r="D170" s="104"/>
      <c r="E170" s="101">
        <v>171</v>
      </c>
      <c r="F170" s="104"/>
      <c r="G170" s="104"/>
      <c r="H170" s="104"/>
      <c r="I170" s="105"/>
      <c r="J170" s="91">
        <f t="shared" si="2"/>
        <v>0</v>
      </c>
      <c r="K170" s="92"/>
      <c r="L170" s="93"/>
    </row>
    <row r="171" spans="1:12" ht="16">
      <c r="A171" s="104"/>
      <c r="B171" s="104"/>
      <c r="C171" s="104"/>
      <c r="D171" s="104"/>
      <c r="E171" s="101">
        <v>172</v>
      </c>
      <c r="F171" s="104"/>
      <c r="G171" s="104"/>
      <c r="H171" s="104"/>
      <c r="I171" s="105"/>
      <c r="J171" s="91">
        <f t="shared" si="2"/>
        <v>0</v>
      </c>
      <c r="K171" s="92"/>
      <c r="L171" s="93"/>
    </row>
    <row r="172" spans="1:12" ht="16">
      <c r="A172" s="104"/>
      <c r="B172" s="104"/>
      <c r="C172" s="104"/>
      <c r="D172" s="104"/>
      <c r="E172" s="101">
        <v>173</v>
      </c>
      <c r="F172" s="104"/>
      <c r="G172" s="104"/>
      <c r="H172" s="104"/>
      <c r="I172" s="105"/>
      <c r="J172" s="91">
        <f t="shared" si="2"/>
        <v>0</v>
      </c>
      <c r="K172" s="92"/>
      <c r="L172" s="93"/>
    </row>
    <row r="173" spans="1:12" ht="16">
      <c r="A173" s="104"/>
      <c r="B173" s="104"/>
      <c r="C173" s="104"/>
      <c r="D173" s="104"/>
      <c r="E173" s="101">
        <v>174</v>
      </c>
      <c r="F173" s="104"/>
      <c r="G173" s="104"/>
      <c r="H173" s="104"/>
      <c r="I173" s="105"/>
      <c r="J173" s="91">
        <f t="shared" si="2"/>
        <v>0</v>
      </c>
      <c r="K173" s="92"/>
      <c r="L173" s="93"/>
    </row>
    <row r="174" spans="1:12" ht="16">
      <c r="A174" s="104"/>
      <c r="B174" s="104"/>
      <c r="C174" s="104"/>
      <c r="D174" s="104"/>
      <c r="E174" s="101">
        <v>175</v>
      </c>
      <c r="F174" s="104"/>
      <c r="G174" s="104"/>
      <c r="H174" s="104"/>
      <c r="I174" s="105"/>
      <c r="J174" s="91">
        <f t="shared" si="2"/>
        <v>0</v>
      </c>
      <c r="K174" s="92"/>
      <c r="L174" s="93"/>
    </row>
    <row r="175" spans="1:12" ht="16">
      <c r="A175" s="104"/>
      <c r="B175" s="104"/>
      <c r="C175" s="104"/>
      <c r="D175" s="104"/>
      <c r="E175" s="101">
        <v>176</v>
      </c>
      <c r="F175" s="104"/>
      <c r="G175" s="104"/>
      <c r="H175" s="104"/>
      <c r="I175" s="105"/>
      <c r="J175" s="91">
        <f t="shared" si="2"/>
        <v>0</v>
      </c>
      <c r="K175" s="92"/>
      <c r="L175" s="93"/>
    </row>
    <row r="176" spans="1:12" ht="16">
      <c r="A176" s="104"/>
      <c r="B176" s="104"/>
      <c r="C176" s="104"/>
      <c r="D176" s="104"/>
      <c r="E176" s="101">
        <v>177</v>
      </c>
      <c r="F176" s="104"/>
      <c r="G176" s="104"/>
      <c r="H176" s="104"/>
      <c r="I176" s="105"/>
      <c r="J176" s="91">
        <f t="shared" si="2"/>
        <v>0</v>
      </c>
      <c r="K176" s="92"/>
      <c r="L176" s="93"/>
    </row>
    <row r="177" spans="1:12" ht="16">
      <c r="A177" s="104"/>
      <c r="B177" s="104"/>
      <c r="C177" s="104"/>
      <c r="D177" s="104"/>
      <c r="E177" s="101">
        <v>178</v>
      </c>
      <c r="F177" s="104"/>
      <c r="G177" s="104"/>
      <c r="H177" s="104"/>
      <c r="I177" s="105"/>
      <c r="J177" s="91">
        <f t="shared" si="2"/>
        <v>0</v>
      </c>
      <c r="K177" s="92"/>
      <c r="L177" s="93"/>
    </row>
    <row r="178" spans="1:12" ht="16">
      <c r="A178" s="104"/>
      <c r="B178" s="104"/>
      <c r="C178" s="104"/>
      <c r="D178" s="104"/>
      <c r="E178" s="101">
        <v>179</v>
      </c>
      <c r="F178" s="104"/>
      <c r="G178" s="104"/>
      <c r="H178" s="104"/>
      <c r="I178" s="105"/>
      <c r="J178" s="91">
        <f t="shared" si="2"/>
        <v>0</v>
      </c>
      <c r="K178" s="92"/>
      <c r="L178" s="93"/>
    </row>
    <row r="179" spans="1:12" ht="16">
      <c r="A179" s="104"/>
      <c r="B179" s="104"/>
      <c r="C179" s="104"/>
      <c r="D179" s="104"/>
      <c r="E179" s="101">
        <v>180</v>
      </c>
      <c r="F179" s="104"/>
      <c r="G179" s="104"/>
      <c r="H179" s="104"/>
      <c r="I179" s="105"/>
      <c r="J179" s="91">
        <f t="shared" si="2"/>
        <v>0</v>
      </c>
      <c r="K179" s="92"/>
      <c r="L179" s="93"/>
    </row>
    <row r="180" spans="1:12" ht="16">
      <c r="A180" s="104"/>
      <c r="B180" s="104"/>
      <c r="C180" s="104"/>
      <c r="D180" s="104"/>
      <c r="E180" s="101">
        <v>181</v>
      </c>
      <c r="F180" s="104"/>
      <c r="G180" s="104"/>
      <c r="H180" s="104"/>
      <c r="I180" s="105"/>
      <c r="J180" s="91">
        <f t="shared" si="2"/>
        <v>0</v>
      </c>
      <c r="K180" s="92"/>
      <c r="L180" s="93"/>
    </row>
    <row r="181" spans="1:12" ht="16">
      <c r="A181" s="104"/>
      <c r="B181" s="104"/>
      <c r="C181" s="104"/>
      <c r="D181" s="104"/>
      <c r="E181" s="101">
        <v>182</v>
      </c>
      <c r="F181" s="104"/>
      <c r="G181" s="104"/>
      <c r="H181" s="104"/>
      <c r="I181" s="105"/>
      <c r="J181" s="91">
        <f t="shared" si="2"/>
        <v>0</v>
      </c>
      <c r="K181" s="92"/>
      <c r="L181" s="93"/>
    </row>
    <row r="182" spans="1:12" ht="16">
      <c r="A182" s="104"/>
      <c r="B182" s="104"/>
      <c r="C182" s="104"/>
      <c r="D182" s="104"/>
      <c r="E182" s="101">
        <v>183</v>
      </c>
      <c r="F182" s="104"/>
      <c r="G182" s="104"/>
      <c r="H182" s="104"/>
      <c r="I182" s="105"/>
      <c r="J182" s="91">
        <f t="shared" si="2"/>
        <v>0</v>
      </c>
      <c r="K182" s="92"/>
      <c r="L182" s="93"/>
    </row>
    <row r="183" spans="1:12" ht="16">
      <c r="A183" s="104"/>
      <c r="B183" s="104"/>
      <c r="C183" s="104"/>
      <c r="D183" s="104"/>
      <c r="E183" s="101">
        <v>184</v>
      </c>
      <c r="F183" s="104"/>
      <c r="G183" s="104"/>
      <c r="H183" s="104"/>
      <c r="I183" s="105"/>
      <c r="J183" s="91">
        <f t="shared" si="2"/>
        <v>0</v>
      </c>
      <c r="K183" s="92"/>
      <c r="L183" s="93"/>
    </row>
    <row r="184" spans="1:12" ht="16">
      <c r="A184" s="104"/>
      <c r="B184" s="104"/>
      <c r="C184" s="104"/>
      <c r="D184" s="104"/>
      <c r="E184" s="101">
        <v>185</v>
      </c>
      <c r="F184" s="104"/>
      <c r="G184" s="104"/>
      <c r="H184" s="104"/>
      <c r="I184" s="105"/>
      <c r="J184" s="91">
        <f t="shared" si="2"/>
        <v>0</v>
      </c>
      <c r="K184" s="92"/>
      <c r="L184" s="93"/>
    </row>
    <row r="185" spans="1:12" ht="16">
      <c r="A185" s="104"/>
      <c r="B185" s="104"/>
      <c r="C185" s="104"/>
      <c r="D185" s="104"/>
      <c r="E185" s="101">
        <v>186</v>
      </c>
      <c r="F185" s="104"/>
      <c r="G185" s="104"/>
      <c r="H185" s="104"/>
      <c r="I185" s="105"/>
      <c r="J185" s="91">
        <f t="shared" si="2"/>
        <v>0</v>
      </c>
      <c r="K185" s="92"/>
      <c r="L185" s="93"/>
    </row>
    <row r="186" spans="1:12" ht="16">
      <c r="A186" s="104"/>
      <c r="B186" s="104"/>
      <c r="C186" s="104"/>
      <c r="D186" s="104"/>
      <c r="E186" s="101">
        <v>187</v>
      </c>
      <c r="F186" s="104"/>
      <c r="G186" s="104"/>
      <c r="H186" s="104"/>
      <c r="I186" s="105"/>
      <c r="J186" s="91">
        <f t="shared" si="2"/>
        <v>0</v>
      </c>
      <c r="K186" s="92"/>
      <c r="L186" s="93"/>
    </row>
    <row r="187" spans="1:12" ht="16">
      <c r="A187" s="104"/>
      <c r="B187" s="104"/>
      <c r="C187" s="104"/>
      <c r="D187" s="104"/>
      <c r="E187" s="101">
        <v>188</v>
      </c>
      <c r="F187" s="104"/>
      <c r="G187" s="104"/>
      <c r="H187" s="104"/>
      <c r="I187" s="105"/>
      <c r="J187" s="91">
        <f t="shared" si="2"/>
        <v>0</v>
      </c>
      <c r="K187" s="92"/>
      <c r="L187" s="93"/>
    </row>
    <row r="188" spans="1:12" ht="16">
      <c r="A188" s="104"/>
      <c r="B188" s="104"/>
      <c r="C188" s="104"/>
      <c r="D188" s="104"/>
      <c r="E188" s="101">
        <v>189</v>
      </c>
      <c r="F188" s="104"/>
      <c r="G188" s="104"/>
      <c r="H188" s="104"/>
      <c r="I188" s="105"/>
      <c r="J188" s="91">
        <f t="shared" si="2"/>
        <v>0</v>
      </c>
      <c r="K188" s="92"/>
      <c r="L188" s="93"/>
    </row>
    <row r="189" spans="1:12" ht="16">
      <c r="A189" s="104"/>
      <c r="B189" s="104"/>
      <c r="C189" s="104"/>
      <c r="D189" s="104"/>
      <c r="E189" s="101">
        <v>190</v>
      </c>
      <c r="F189" s="104"/>
      <c r="G189" s="104"/>
      <c r="H189" s="104"/>
      <c r="I189" s="105"/>
      <c r="J189" s="91">
        <f t="shared" si="2"/>
        <v>0</v>
      </c>
      <c r="K189" s="92"/>
      <c r="L189" s="93"/>
    </row>
    <row r="190" spans="1:12" ht="16">
      <c r="A190" s="104"/>
      <c r="B190" s="104"/>
      <c r="C190" s="104"/>
      <c r="D190" s="104"/>
      <c r="E190" s="101">
        <v>191</v>
      </c>
      <c r="F190" s="104"/>
      <c r="G190" s="104"/>
      <c r="H190" s="104"/>
      <c r="I190" s="105"/>
      <c r="J190" s="91">
        <f t="shared" si="2"/>
        <v>0</v>
      </c>
      <c r="K190" s="92"/>
      <c r="L190" s="93"/>
    </row>
    <row r="191" spans="1:12" ht="16">
      <c r="A191" s="104"/>
      <c r="B191" s="104"/>
      <c r="C191" s="104"/>
      <c r="D191" s="104"/>
      <c r="E191" s="101">
        <v>192</v>
      </c>
      <c r="F191" s="104"/>
      <c r="G191" s="104"/>
      <c r="H191" s="104"/>
      <c r="I191" s="105"/>
      <c r="J191" s="91">
        <f t="shared" si="2"/>
        <v>0</v>
      </c>
      <c r="K191" s="92"/>
      <c r="L191" s="93"/>
    </row>
    <row r="192" spans="1:12" ht="16">
      <c r="A192" s="104"/>
      <c r="B192" s="104"/>
      <c r="C192" s="104"/>
      <c r="D192" s="104"/>
      <c r="E192" s="101">
        <v>193</v>
      </c>
      <c r="F192" s="104"/>
      <c r="G192" s="104"/>
      <c r="H192" s="104"/>
      <c r="I192" s="105"/>
      <c r="J192" s="91">
        <f t="shared" si="2"/>
        <v>0</v>
      </c>
      <c r="K192" s="92"/>
      <c r="L192" s="93"/>
    </row>
    <row r="193" spans="1:12" ht="16">
      <c r="A193" s="104"/>
      <c r="B193" s="104"/>
      <c r="C193" s="104"/>
      <c r="D193" s="104"/>
      <c r="E193" s="101">
        <v>194</v>
      </c>
      <c r="F193" s="104"/>
      <c r="G193" s="104"/>
      <c r="H193" s="104"/>
      <c r="I193" s="105"/>
      <c r="J193" s="91">
        <f t="shared" si="2"/>
        <v>0</v>
      </c>
      <c r="K193" s="92"/>
      <c r="L193" s="93"/>
    </row>
    <row r="194" spans="1:12" ht="16">
      <c r="A194" s="104"/>
      <c r="B194" s="104"/>
      <c r="C194" s="104"/>
      <c r="D194" s="104"/>
      <c r="E194" s="101">
        <v>195</v>
      </c>
      <c r="F194" s="104"/>
      <c r="G194" s="104"/>
      <c r="H194" s="104"/>
      <c r="I194" s="105"/>
      <c r="J194" s="91">
        <f t="shared" si="2"/>
        <v>0</v>
      </c>
      <c r="K194" s="92"/>
      <c r="L194" s="93"/>
    </row>
    <row r="195" spans="1:12" ht="16">
      <c r="A195" s="104"/>
      <c r="B195" s="104"/>
      <c r="C195" s="104"/>
      <c r="D195" s="104"/>
      <c r="E195" s="101">
        <v>196</v>
      </c>
      <c r="F195" s="104"/>
      <c r="G195" s="104"/>
      <c r="H195" s="104"/>
      <c r="I195" s="105"/>
      <c r="J195" s="91">
        <f t="shared" si="2"/>
        <v>0</v>
      </c>
      <c r="K195" s="92"/>
      <c r="L195" s="93"/>
    </row>
    <row r="196" spans="1:12" ht="16">
      <c r="A196" s="104"/>
      <c r="B196" s="104"/>
      <c r="C196" s="104"/>
      <c r="D196" s="104"/>
      <c r="E196" s="101">
        <v>197</v>
      </c>
      <c r="F196" s="104"/>
      <c r="G196" s="104"/>
      <c r="H196" s="104"/>
      <c r="I196" s="105"/>
      <c r="J196" s="91">
        <f t="shared" si="2"/>
        <v>0</v>
      </c>
      <c r="K196" s="92"/>
      <c r="L196" s="93"/>
    </row>
    <row r="197" spans="1:12" ht="16">
      <c r="A197" s="104"/>
      <c r="B197" s="104"/>
      <c r="C197" s="104"/>
      <c r="D197" s="104"/>
      <c r="E197" s="101">
        <v>198</v>
      </c>
      <c r="F197" s="104"/>
      <c r="G197" s="104"/>
      <c r="H197" s="104"/>
      <c r="I197" s="105"/>
      <c r="J197" s="91">
        <f t="shared" si="2"/>
        <v>0</v>
      </c>
      <c r="K197" s="92"/>
      <c r="L197" s="93"/>
    </row>
    <row r="198" spans="1:12" ht="16">
      <c r="A198" s="104"/>
      <c r="B198" s="104"/>
      <c r="C198" s="104"/>
      <c r="D198" s="104"/>
      <c r="E198" s="101">
        <v>199</v>
      </c>
      <c r="F198" s="104"/>
      <c r="G198" s="104"/>
      <c r="H198" s="104"/>
      <c r="I198" s="105"/>
      <c r="J198" s="91">
        <f t="shared" si="2"/>
        <v>0</v>
      </c>
      <c r="K198" s="92"/>
      <c r="L198" s="93"/>
    </row>
    <row r="199" spans="1:12" ht="16">
      <c r="A199" s="104"/>
      <c r="B199" s="104"/>
      <c r="C199" s="104"/>
      <c r="D199" s="104"/>
      <c r="E199" s="101">
        <v>200</v>
      </c>
      <c r="F199" s="104"/>
      <c r="G199" s="104"/>
      <c r="H199" s="104"/>
      <c r="I199" s="105"/>
      <c r="J199" s="91">
        <f t="shared" si="2"/>
        <v>0</v>
      </c>
      <c r="K199" s="92"/>
      <c r="L199" s="93"/>
    </row>
    <row r="200" spans="1:12" ht="16">
      <c r="A200" s="104"/>
      <c r="B200" s="104"/>
      <c r="C200" s="104"/>
      <c r="D200" s="104"/>
      <c r="E200" s="101">
        <v>201</v>
      </c>
      <c r="F200" s="104"/>
      <c r="G200" s="104"/>
      <c r="H200" s="104"/>
      <c r="I200" s="105"/>
      <c r="J200" s="91">
        <f t="shared" si="2"/>
        <v>0</v>
      </c>
      <c r="K200" s="92"/>
      <c r="L200" s="93"/>
    </row>
    <row r="201" spans="1:12" ht="16">
      <c r="A201" s="104"/>
      <c r="B201" s="104"/>
      <c r="C201" s="104"/>
      <c r="D201" s="104"/>
      <c r="E201" s="101">
        <v>202</v>
      </c>
      <c r="F201" s="104"/>
      <c r="G201" s="104"/>
      <c r="H201" s="104"/>
      <c r="I201" s="105"/>
      <c r="J201" s="91">
        <f t="shared" si="2"/>
        <v>0</v>
      </c>
      <c r="K201" s="92"/>
      <c r="L201" s="93"/>
    </row>
    <row r="202" spans="1:12" ht="16">
      <c r="A202" s="104"/>
      <c r="B202" s="104"/>
      <c r="C202" s="104"/>
      <c r="D202" s="104"/>
      <c r="E202" s="101">
        <v>203</v>
      </c>
      <c r="F202" s="104"/>
      <c r="G202" s="104"/>
      <c r="H202" s="104"/>
      <c r="I202" s="105"/>
      <c r="J202" s="91">
        <f t="shared" si="2"/>
        <v>0</v>
      </c>
      <c r="K202" s="92"/>
      <c r="L202" s="93"/>
    </row>
    <row r="203" spans="1:12" ht="16">
      <c r="A203" s="104"/>
      <c r="B203" s="104"/>
      <c r="C203" s="104"/>
      <c r="D203" s="104"/>
      <c r="E203" s="101">
        <v>204</v>
      </c>
      <c r="F203" s="104"/>
      <c r="G203" s="104"/>
      <c r="H203" s="104"/>
      <c r="I203" s="105"/>
      <c r="J203" s="91">
        <f t="shared" si="2"/>
        <v>0</v>
      </c>
      <c r="K203" s="92"/>
      <c r="L203" s="93"/>
    </row>
    <row r="204" spans="1:12" ht="16">
      <c r="A204" s="104"/>
      <c r="B204" s="104"/>
      <c r="C204" s="104"/>
      <c r="D204" s="104"/>
      <c r="E204" s="101">
        <v>205</v>
      </c>
      <c r="F204" s="104"/>
      <c r="G204" s="104"/>
      <c r="H204" s="104"/>
      <c r="I204" s="105"/>
      <c r="J204" s="91">
        <f t="shared" si="2"/>
        <v>0</v>
      </c>
      <c r="K204" s="92"/>
      <c r="L204" s="93"/>
    </row>
    <row r="205" spans="1:12" ht="16">
      <c r="A205" s="104"/>
      <c r="B205" s="104"/>
      <c r="C205" s="104"/>
      <c r="D205" s="104"/>
      <c r="E205" s="101">
        <v>206</v>
      </c>
      <c r="F205" s="104"/>
      <c r="G205" s="104"/>
      <c r="H205" s="104"/>
      <c r="I205" s="105"/>
      <c r="J205" s="91">
        <f t="shared" si="2"/>
        <v>0</v>
      </c>
      <c r="K205" s="92"/>
      <c r="L205" s="93"/>
    </row>
    <row r="206" spans="1:12" ht="16">
      <c r="A206" s="104"/>
      <c r="B206" s="104"/>
      <c r="C206" s="104"/>
      <c r="D206" s="104"/>
      <c r="E206" s="101">
        <v>207</v>
      </c>
      <c r="F206" s="104"/>
      <c r="G206" s="104"/>
      <c r="H206" s="104"/>
      <c r="I206" s="105"/>
      <c r="J206" s="91">
        <f t="shared" si="2"/>
        <v>0</v>
      </c>
      <c r="K206" s="92"/>
      <c r="L206" s="93"/>
    </row>
    <row r="207" spans="1:12" ht="16">
      <c r="A207" s="104"/>
      <c r="B207" s="104"/>
      <c r="C207" s="104"/>
      <c r="D207" s="104"/>
      <c r="E207" s="101">
        <v>208</v>
      </c>
      <c r="F207" s="104"/>
      <c r="G207" s="104"/>
      <c r="H207" s="104"/>
      <c r="I207" s="105"/>
      <c r="J207" s="91">
        <f t="shared" si="2"/>
        <v>0</v>
      </c>
      <c r="K207" s="92"/>
      <c r="L207" s="93"/>
    </row>
    <row r="208" spans="1:12" ht="16">
      <c r="A208" s="104"/>
      <c r="B208" s="104"/>
      <c r="C208" s="104"/>
      <c r="D208" s="104"/>
      <c r="E208" s="101">
        <v>209</v>
      </c>
      <c r="F208" s="104"/>
      <c r="G208" s="104"/>
      <c r="H208" s="104"/>
      <c r="I208" s="105"/>
      <c r="J208" s="91">
        <f t="shared" ref="J208:J271" si="3">IF(OR(H208=5,H208=10, H208=15, H208="BP",H208="SCR"),"NT",I208)</f>
        <v>0</v>
      </c>
      <c r="K208" s="92"/>
      <c r="L208" s="93"/>
    </row>
    <row r="209" spans="1:12" ht="16">
      <c r="A209" s="104"/>
      <c r="B209" s="104"/>
      <c r="C209" s="104"/>
      <c r="D209" s="104"/>
      <c r="E209" s="101">
        <v>210</v>
      </c>
      <c r="F209" s="104"/>
      <c r="G209" s="104"/>
      <c r="H209" s="104"/>
      <c r="I209" s="105"/>
      <c r="J209" s="91">
        <f t="shared" si="3"/>
        <v>0</v>
      </c>
      <c r="K209" s="92"/>
      <c r="L209" s="93"/>
    </row>
    <row r="210" spans="1:12" ht="16">
      <c r="A210" s="104"/>
      <c r="B210" s="104"/>
      <c r="C210" s="104"/>
      <c r="D210" s="104"/>
      <c r="E210" s="101">
        <v>211</v>
      </c>
      <c r="F210" s="104"/>
      <c r="G210" s="104"/>
      <c r="H210" s="104"/>
      <c r="I210" s="105"/>
      <c r="J210" s="91">
        <f t="shared" si="3"/>
        <v>0</v>
      </c>
      <c r="K210" s="92"/>
      <c r="L210" s="93"/>
    </row>
    <row r="211" spans="1:12" ht="16">
      <c r="A211" s="104"/>
      <c r="B211" s="104"/>
      <c r="C211" s="104"/>
      <c r="D211" s="104"/>
      <c r="E211" s="101">
        <v>212</v>
      </c>
      <c r="F211" s="104"/>
      <c r="G211" s="104"/>
      <c r="H211" s="104"/>
      <c r="I211" s="105"/>
      <c r="J211" s="91">
        <f t="shared" si="3"/>
        <v>0</v>
      </c>
      <c r="K211" s="92"/>
      <c r="L211" s="93"/>
    </row>
    <row r="212" spans="1:12" ht="16">
      <c r="A212" s="104"/>
      <c r="B212" s="104"/>
      <c r="C212" s="104"/>
      <c r="D212" s="104"/>
      <c r="E212" s="101">
        <v>213</v>
      </c>
      <c r="F212" s="104"/>
      <c r="G212" s="104"/>
      <c r="H212" s="104"/>
      <c r="I212" s="105"/>
      <c r="J212" s="91">
        <f t="shared" si="3"/>
        <v>0</v>
      </c>
      <c r="K212" s="92"/>
      <c r="L212" s="93"/>
    </row>
    <row r="213" spans="1:12" ht="16">
      <c r="A213" s="104"/>
      <c r="B213" s="104"/>
      <c r="C213" s="104"/>
      <c r="D213" s="104"/>
      <c r="E213" s="101">
        <v>214</v>
      </c>
      <c r="F213" s="104"/>
      <c r="G213" s="104"/>
      <c r="H213" s="104"/>
      <c r="I213" s="105"/>
      <c r="J213" s="91">
        <f t="shared" si="3"/>
        <v>0</v>
      </c>
      <c r="K213" s="92"/>
      <c r="L213" s="93"/>
    </row>
    <row r="214" spans="1:12" ht="16">
      <c r="A214" s="104"/>
      <c r="B214" s="104"/>
      <c r="C214" s="104"/>
      <c r="D214" s="104"/>
      <c r="E214" s="101">
        <v>215</v>
      </c>
      <c r="F214" s="104"/>
      <c r="G214" s="104"/>
      <c r="H214" s="104"/>
      <c r="I214" s="105"/>
      <c r="J214" s="91">
        <f t="shared" si="3"/>
        <v>0</v>
      </c>
      <c r="K214" s="92"/>
      <c r="L214" s="93"/>
    </row>
    <row r="215" spans="1:12" ht="16">
      <c r="A215" s="104"/>
      <c r="B215" s="104"/>
      <c r="C215" s="104"/>
      <c r="D215" s="104"/>
      <c r="E215" s="101">
        <v>216</v>
      </c>
      <c r="F215" s="104"/>
      <c r="G215" s="104"/>
      <c r="H215" s="104"/>
      <c r="I215" s="105"/>
      <c r="J215" s="91">
        <f t="shared" si="3"/>
        <v>0</v>
      </c>
      <c r="K215" s="92"/>
      <c r="L215" s="93"/>
    </row>
    <row r="216" spans="1:12" ht="16">
      <c r="A216" s="104"/>
      <c r="B216" s="104"/>
      <c r="C216" s="104"/>
      <c r="D216" s="104"/>
      <c r="E216" s="101">
        <v>217</v>
      </c>
      <c r="F216" s="104"/>
      <c r="G216" s="104"/>
      <c r="H216" s="104"/>
      <c r="I216" s="105"/>
      <c r="J216" s="91">
        <f t="shared" si="3"/>
        <v>0</v>
      </c>
      <c r="K216" s="92"/>
      <c r="L216" s="93"/>
    </row>
    <row r="217" spans="1:12" ht="16">
      <c r="A217" s="104"/>
      <c r="B217" s="104"/>
      <c r="C217" s="104"/>
      <c r="D217" s="104"/>
      <c r="E217" s="101">
        <v>218</v>
      </c>
      <c r="F217" s="104"/>
      <c r="G217" s="104"/>
      <c r="H217" s="104"/>
      <c r="I217" s="105"/>
      <c r="J217" s="91">
        <f t="shared" si="3"/>
        <v>0</v>
      </c>
      <c r="K217" s="92"/>
      <c r="L217" s="93"/>
    </row>
    <row r="218" spans="1:12" ht="16">
      <c r="A218" s="104"/>
      <c r="B218" s="104"/>
      <c r="C218" s="104"/>
      <c r="D218" s="104"/>
      <c r="E218" s="101">
        <v>219</v>
      </c>
      <c r="F218" s="104"/>
      <c r="G218" s="104"/>
      <c r="H218" s="104"/>
      <c r="I218" s="105"/>
      <c r="J218" s="91">
        <f t="shared" si="3"/>
        <v>0</v>
      </c>
      <c r="K218" s="92"/>
      <c r="L218" s="93"/>
    </row>
    <row r="219" spans="1:12" ht="16">
      <c r="A219" s="104"/>
      <c r="B219" s="104"/>
      <c r="C219" s="104"/>
      <c r="D219" s="104"/>
      <c r="E219" s="101">
        <v>220</v>
      </c>
      <c r="F219" s="104"/>
      <c r="G219" s="104"/>
      <c r="H219" s="104"/>
      <c r="I219" s="105"/>
      <c r="J219" s="91">
        <f t="shared" si="3"/>
        <v>0</v>
      </c>
      <c r="K219" s="92"/>
      <c r="L219" s="93"/>
    </row>
    <row r="220" spans="1:12" ht="16">
      <c r="A220" s="104"/>
      <c r="B220" s="104"/>
      <c r="C220" s="104"/>
      <c r="D220" s="104"/>
      <c r="E220" s="101">
        <v>221</v>
      </c>
      <c r="F220" s="104"/>
      <c r="G220" s="104"/>
      <c r="H220" s="104"/>
      <c r="I220" s="105"/>
      <c r="J220" s="91">
        <f t="shared" si="3"/>
        <v>0</v>
      </c>
      <c r="K220" s="92"/>
      <c r="L220" s="93"/>
    </row>
    <row r="221" spans="1:12" ht="16">
      <c r="A221" s="104"/>
      <c r="B221" s="104"/>
      <c r="C221" s="104"/>
      <c r="D221" s="104"/>
      <c r="E221" s="101">
        <v>222</v>
      </c>
      <c r="F221" s="104"/>
      <c r="G221" s="104"/>
      <c r="H221" s="104"/>
      <c r="I221" s="105"/>
      <c r="J221" s="91">
        <f t="shared" si="3"/>
        <v>0</v>
      </c>
      <c r="K221" s="92"/>
      <c r="L221" s="93"/>
    </row>
    <row r="222" spans="1:12" ht="16">
      <c r="A222" s="104"/>
      <c r="B222" s="104"/>
      <c r="C222" s="104"/>
      <c r="D222" s="104"/>
      <c r="E222" s="101">
        <v>223</v>
      </c>
      <c r="F222" s="104"/>
      <c r="G222" s="104"/>
      <c r="H222" s="104"/>
      <c r="I222" s="105"/>
      <c r="J222" s="91">
        <f t="shared" si="3"/>
        <v>0</v>
      </c>
      <c r="K222" s="92"/>
      <c r="L222" s="93"/>
    </row>
    <row r="223" spans="1:12" ht="16">
      <c r="A223" s="104"/>
      <c r="B223" s="104"/>
      <c r="C223" s="104"/>
      <c r="D223" s="104"/>
      <c r="E223" s="101">
        <v>224</v>
      </c>
      <c r="F223" s="104"/>
      <c r="G223" s="104"/>
      <c r="H223" s="104"/>
      <c r="I223" s="105"/>
      <c r="J223" s="91">
        <f t="shared" si="3"/>
        <v>0</v>
      </c>
      <c r="K223" s="92"/>
      <c r="L223" s="93"/>
    </row>
    <row r="224" spans="1:12" ht="16">
      <c r="A224" s="104"/>
      <c r="B224" s="104"/>
      <c r="C224" s="104"/>
      <c r="D224" s="104"/>
      <c r="E224" s="101">
        <v>225</v>
      </c>
      <c r="F224" s="104"/>
      <c r="G224" s="104"/>
      <c r="H224" s="104"/>
      <c r="I224" s="105"/>
      <c r="J224" s="91">
        <f t="shared" si="3"/>
        <v>0</v>
      </c>
      <c r="K224" s="92"/>
      <c r="L224" s="93"/>
    </row>
    <row r="225" spans="1:12" ht="16">
      <c r="A225" s="104"/>
      <c r="B225" s="104"/>
      <c r="C225" s="104"/>
      <c r="D225" s="104"/>
      <c r="E225" s="101">
        <v>226</v>
      </c>
      <c r="F225" s="104"/>
      <c r="G225" s="104"/>
      <c r="H225" s="104"/>
      <c r="I225" s="105"/>
      <c r="J225" s="91">
        <f t="shared" si="3"/>
        <v>0</v>
      </c>
      <c r="K225" s="92"/>
      <c r="L225" s="93"/>
    </row>
    <row r="226" spans="1:12" ht="16">
      <c r="A226" s="104"/>
      <c r="B226" s="104"/>
      <c r="C226" s="104"/>
      <c r="D226" s="104"/>
      <c r="E226" s="101">
        <v>227</v>
      </c>
      <c r="F226" s="104"/>
      <c r="G226" s="104"/>
      <c r="H226" s="104"/>
      <c r="I226" s="105"/>
      <c r="J226" s="91">
        <f t="shared" si="3"/>
        <v>0</v>
      </c>
      <c r="K226" s="92"/>
      <c r="L226" s="93"/>
    </row>
    <row r="227" spans="1:12" ht="16">
      <c r="A227" s="104"/>
      <c r="B227" s="104"/>
      <c r="C227" s="104"/>
      <c r="D227" s="104"/>
      <c r="E227" s="101">
        <v>228</v>
      </c>
      <c r="F227" s="104"/>
      <c r="G227" s="104"/>
      <c r="H227" s="104"/>
      <c r="I227" s="105"/>
      <c r="J227" s="91">
        <f t="shared" si="3"/>
        <v>0</v>
      </c>
      <c r="K227" s="92"/>
      <c r="L227" s="93"/>
    </row>
    <row r="228" spans="1:12" ht="16">
      <c r="A228" s="104"/>
      <c r="B228" s="104"/>
      <c r="C228" s="104"/>
      <c r="D228" s="104"/>
      <c r="E228" s="101">
        <v>229</v>
      </c>
      <c r="F228" s="104"/>
      <c r="G228" s="104"/>
      <c r="H228" s="104"/>
      <c r="I228" s="105"/>
      <c r="J228" s="91">
        <f t="shared" si="3"/>
        <v>0</v>
      </c>
      <c r="K228" s="92"/>
      <c r="L228" s="93"/>
    </row>
    <row r="229" spans="1:12" ht="16">
      <c r="A229" s="104"/>
      <c r="B229" s="104"/>
      <c r="C229" s="104"/>
      <c r="D229" s="104"/>
      <c r="E229" s="101">
        <v>230</v>
      </c>
      <c r="F229" s="104"/>
      <c r="G229" s="104"/>
      <c r="H229" s="104"/>
      <c r="I229" s="105"/>
      <c r="J229" s="91">
        <f t="shared" si="3"/>
        <v>0</v>
      </c>
      <c r="K229" s="92"/>
      <c r="L229" s="93"/>
    </row>
    <row r="230" spans="1:12" ht="16">
      <c r="A230" s="104"/>
      <c r="B230" s="104"/>
      <c r="C230" s="104"/>
      <c r="D230" s="104"/>
      <c r="E230" s="101">
        <v>231</v>
      </c>
      <c r="F230" s="104"/>
      <c r="G230" s="104"/>
      <c r="H230" s="104"/>
      <c r="I230" s="105"/>
      <c r="J230" s="91">
        <f t="shared" si="3"/>
        <v>0</v>
      </c>
      <c r="K230" s="92"/>
      <c r="L230" s="93"/>
    </row>
    <row r="231" spans="1:12" ht="16">
      <c r="A231" s="104"/>
      <c r="B231" s="104"/>
      <c r="C231" s="104"/>
      <c r="D231" s="104"/>
      <c r="E231" s="101">
        <v>232</v>
      </c>
      <c r="F231" s="104"/>
      <c r="G231" s="104"/>
      <c r="H231" s="104"/>
      <c r="I231" s="105"/>
      <c r="J231" s="91">
        <f t="shared" si="3"/>
        <v>0</v>
      </c>
      <c r="K231" s="92"/>
      <c r="L231" s="93"/>
    </row>
    <row r="232" spans="1:12" ht="16">
      <c r="A232" s="104"/>
      <c r="B232" s="104"/>
      <c r="C232" s="104"/>
      <c r="D232" s="104"/>
      <c r="E232" s="101">
        <v>233</v>
      </c>
      <c r="F232" s="104"/>
      <c r="G232" s="104"/>
      <c r="H232" s="104"/>
      <c r="I232" s="105"/>
      <c r="J232" s="91">
        <f t="shared" si="3"/>
        <v>0</v>
      </c>
      <c r="K232" s="92"/>
      <c r="L232" s="93"/>
    </row>
    <row r="233" spans="1:12" ht="16">
      <c r="A233" s="104"/>
      <c r="B233" s="104"/>
      <c r="C233" s="104"/>
      <c r="D233" s="104"/>
      <c r="E233" s="101">
        <v>234</v>
      </c>
      <c r="F233" s="104"/>
      <c r="G233" s="104"/>
      <c r="H233" s="104"/>
      <c r="I233" s="105"/>
      <c r="J233" s="91">
        <f t="shared" si="3"/>
        <v>0</v>
      </c>
      <c r="K233" s="92"/>
      <c r="L233" s="93"/>
    </row>
    <row r="234" spans="1:12" ht="16">
      <c r="A234" s="104"/>
      <c r="B234" s="104"/>
      <c r="C234" s="104"/>
      <c r="D234" s="104"/>
      <c r="E234" s="101">
        <v>235</v>
      </c>
      <c r="F234" s="104"/>
      <c r="G234" s="104"/>
      <c r="H234" s="104"/>
      <c r="I234" s="105"/>
      <c r="J234" s="91">
        <f t="shared" si="3"/>
        <v>0</v>
      </c>
      <c r="K234" s="92"/>
      <c r="L234" s="93"/>
    </row>
    <row r="235" spans="1:12" ht="16">
      <c r="A235" s="104"/>
      <c r="B235" s="104"/>
      <c r="C235" s="104"/>
      <c r="D235" s="104"/>
      <c r="E235" s="101">
        <v>236</v>
      </c>
      <c r="F235" s="104"/>
      <c r="G235" s="104"/>
      <c r="H235" s="104"/>
      <c r="I235" s="105"/>
      <c r="J235" s="91">
        <f t="shared" si="3"/>
        <v>0</v>
      </c>
      <c r="K235" s="92"/>
      <c r="L235" s="93"/>
    </row>
    <row r="236" spans="1:12" ht="16">
      <c r="A236" s="104"/>
      <c r="B236" s="104"/>
      <c r="C236" s="104"/>
      <c r="D236" s="104"/>
      <c r="E236" s="101">
        <v>237</v>
      </c>
      <c r="F236" s="104"/>
      <c r="G236" s="104"/>
      <c r="H236" s="104"/>
      <c r="I236" s="105"/>
      <c r="J236" s="91">
        <f t="shared" si="3"/>
        <v>0</v>
      </c>
      <c r="K236" s="92"/>
      <c r="L236" s="93"/>
    </row>
    <row r="237" spans="1:12" ht="16">
      <c r="A237" s="104"/>
      <c r="B237" s="104"/>
      <c r="C237" s="104"/>
      <c r="D237" s="104"/>
      <c r="E237" s="101">
        <v>238</v>
      </c>
      <c r="F237" s="104"/>
      <c r="G237" s="104"/>
      <c r="H237" s="104"/>
      <c r="I237" s="105"/>
      <c r="J237" s="91">
        <f t="shared" si="3"/>
        <v>0</v>
      </c>
      <c r="K237" s="92"/>
      <c r="L237" s="93"/>
    </row>
    <row r="238" spans="1:12" ht="16">
      <c r="A238" s="104"/>
      <c r="B238" s="104"/>
      <c r="C238" s="104"/>
      <c r="D238" s="104"/>
      <c r="E238" s="101">
        <v>239</v>
      </c>
      <c r="F238" s="104"/>
      <c r="G238" s="104"/>
      <c r="H238" s="104"/>
      <c r="I238" s="105"/>
      <c r="J238" s="91">
        <f t="shared" si="3"/>
        <v>0</v>
      </c>
      <c r="K238" s="92"/>
      <c r="L238" s="93"/>
    </row>
    <row r="239" spans="1:12" ht="16">
      <c r="A239" s="104"/>
      <c r="B239" s="104"/>
      <c r="C239" s="104"/>
      <c r="D239" s="104"/>
      <c r="E239" s="101">
        <v>240</v>
      </c>
      <c r="F239" s="104"/>
      <c r="G239" s="104"/>
      <c r="H239" s="104"/>
      <c r="I239" s="105"/>
      <c r="J239" s="91">
        <f t="shared" si="3"/>
        <v>0</v>
      </c>
      <c r="K239" s="92"/>
      <c r="L239" s="93"/>
    </row>
    <row r="240" spans="1:12" ht="16">
      <c r="A240" s="104"/>
      <c r="B240" s="104"/>
      <c r="C240" s="104"/>
      <c r="D240" s="104"/>
      <c r="E240" s="101">
        <v>241</v>
      </c>
      <c r="F240" s="104"/>
      <c r="G240" s="104"/>
      <c r="H240" s="104"/>
      <c r="I240" s="105"/>
      <c r="J240" s="91">
        <f t="shared" si="3"/>
        <v>0</v>
      </c>
      <c r="K240" s="92"/>
      <c r="L240" s="93"/>
    </row>
    <row r="241" spans="1:12" ht="16">
      <c r="A241" s="104"/>
      <c r="B241" s="104"/>
      <c r="C241" s="104"/>
      <c r="D241" s="104"/>
      <c r="E241" s="101">
        <v>242</v>
      </c>
      <c r="F241" s="104"/>
      <c r="G241" s="104"/>
      <c r="H241" s="104"/>
      <c r="I241" s="105"/>
      <c r="J241" s="91">
        <f t="shared" si="3"/>
        <v>0</v>
      </c>
      <c r="K241" s="92"/>
      <c r="L241" s="93"/>
    </row>
    <row r="242" spans="1:12" ht="16">
      <c r="A242" s="104"/>
      <c r="B242" s="104"/>
      <c r="C242" s="104"/>
      <c r="D242" s="104"/>
      <c r="E242" s="101">
        <v>243</v>
      </c>
      <c r="F242" s="104"/>
      <c r="G242" s="104"/>
      <c r="H242" s="104"/>
      <c r="I242" s="105"/>
      <c r="J242" s="91">
        <f t="shared" si="3"/>
        <v>0</v>
      </c>
      <c r="K242" s="92"/>
      <c r="L242" s="93"/>
    </row>
    <row r="243" spans="1:12" ht="16">
      <c r="A243" s="104"/>
      <c r="B243" s="104"/>
      <c r="C243" s="104"/>
      <c r="D243" s="104"/>
      <c r="E243" s="101">
        <v>244</v>
      </c>
      <c r="F243" s="104"/>
      <c r="G243" s="104"/>
      <c r="H243" s="104"/>
      <c r="I243" s="105"/>
      <c r="J243" s="91">
        <f t="shared" si="3"/>
        <v>0</v>
      </c>
      <c r="K243" s="92"/>
      <c r="L243" s="93"/>
    </row>
    <row r="244" spans="1:12" ht="16">
      <c r="A244" s="104"/>
      <c r="B244" s="104"/>
      <c r="C244" s="104"/>
      <c r="D244" s="104"/>
      <c r="E244" s="101">
        <v>245</v>
      </c>
      <c r="F244" s="104"/>
      <c r="G244" s="104"/>
      <c r="H244" s="104"/>
      <c r="I244" s="105"/>
      <c r="J244" s="91">
        <f t="shared" si="3"/>
        <v>0</v>
      </c>
      <c r="K244" s="92"/>
      <c r="L244" s="93"/>
    </row>
    <row r="245" spans="1:12" ht="16">
      <c r="A245" s="104"/>
      <c r="B245" s="104"/>
      <c r="C245" s="104"/>
      <c r="D245" s="104"/>
      <c r="E245" s="101">
        <v>246</v>
      </c>
      <c r="F245" s="104"/>
      <c r="G245" s="104"/>
      <c r="H245" s="104"/>
      <c r="I245" s="105"/>
      <c r="J245" s="91">
        <f t="shared" si="3"/>
        <v>0</v>
      </c>
      <c r="K245" s="92"/>
      <c r="L245" s="93"/>
    </row>
    <row r="246" spans="1:12" ht="16">
      <c r="A246" s="104"/>
      <c r="B246" s="104"/>
      <c r="C246" s="104"/>
      <c r="D246" s="104"/>
      <c r="E246" s="101">
        <v>247</v>
      </c>
      <c r="F246" s="104"/>
      <c r="G246" s="104"/>
      <c r="H246" s="104"/>
      <c r="I246" s="105"/>
      <c r="J246" s="91">
        <f t="shared" si="3"/>
        <v>0</v>
      </c>
      <c r="K246" s="92"/>
      <c r="L246" s="93"/>
    </row>
    <row r="247" spans="1:12" ht="16">
      <c r="A247" s="104"/>
      <c r="B247" s="104"/>
      <c r="C247" s="104"/>
      <c r="D247" s="104"/>
      <c r="E247" s="101">
        <v>248</v>
      </c>
      <c r="F247" s="104"/>
      <c r="G247" s="104"/>
      <c r="H247" s="104"/>
      <c r="I247" s="105"/>
      <c r="J247" s="91">
        <f t="shared" si="3"/>
        <v>0</v>
      </c>
      <c r="K247" s="92"/>
      <c r="L247" s="93"/>
    </row>
    <row r="248" spans="1:12" ht="16">
      <c r="A248" s="104"/>
      <c r="B248" s="104"/>
      <c r="C248" s="104"/>
      <c r="D248" s="104"/>
      <c r="E248" s="101">
        <v>249</v>
      </c>
      <c r="F248" s="104"/>
      <c r="G248" s="104"/>
      <c r="H248" s="104"/>
      <c r="I248" s="105"/>
      <c r="J248" s="91">
        <f t="shared" si="3"/>
        <v>0</v>
      </c>
      <c r="K248" s="92"/>
      <c r="L248" s="93"/>
    </row>
    <row r="249" spans="1:12" ht="16">
      <c r="A249" s="104"/>
      <c r="B249" s="104"/>
      <c r="C249" s="104"/>
      <c r="D249" s="104"/>
      <c r="E249" s="101">
        <v>250</v>
      </c>
      <c r="F249" s="104"/>
      <c r="G249" s="104"/>
      <c r="H249" s="104"/>
      <c r="I249" s="105"/>
      <c r="J249" s="91">
        <f t="shared" si="3"/>
        <v>0</v>
      </c>
      <c r="K249" s="92"/>
      <c r="L249" s="93"/>
    </row>
    <row r="250" spans="1:12" ht="16">
      <c r="A250" s="104"/>
      <c r="B250" s="104"/>
      <c r="C250" s="104"/>
      <c r="D250" s="104"/>
      <c r="E250" s="101">
        <v>251</v>
      </c>
      <c r="F250" s="104"/>
      <c r="G250" s="104"/>
      <c r="H250" s="104"/>
      <c r="I250" s="105"/>
      <c r="J250" s="91">
        <f t="shared" si="3"/>
        <v>0</v>
      </c>
      <c r="K250" s="92"/>
      <c r="L250" s="93"/>
    </row>
    <row r="251" spans="1:12" ht="16">
      <c r="A251" s="104"/>
      <c r="B251" s="104"/>
      <c r="C251" s="104"/>
      <c r="D251" s="104"/>
      <c r="E251" s="101">
        <v>252</v>
      </c>
      <c r="F251" s="104"/>
      <c r="G251" s="104"/>
      <c r="H251" s="104"/>
      <c r="I251" s="105"/>
      <c r="J251" s="91">
        <f t="shared" si="3"/>
        <v>0</v>
      </c>
      <c r="K251" s="92"/>
      <c r="L251" s="93"/>
    </row>
    <row r="252" spans="1:12" ht="16">
      <c r="A252" s="104"/>
      <c r="B252" s="104"/>
      <c r="C252" s="104"/>
      <c r="D252" s="104"/>
      <c r="E252" s="101">
        <v>253</v>
      </c>
      <c r="F252" s="104"/>
      <c r="G252" s="104"/>
      <c r="H252" s="104"/>
      <c r="I252" s="105"/>
      <c r="J252" s="91">
        <f t="shared" si="3"/>
        <v>0</v>
      </c>
      <c r="K252" s="92"/>
      <c r="L252" s="93"/>
    </row>
    <row r="253" spans="1:12" ht="16">
      <c r="A253" s="104"/>
      <c r="B253" s="104"/>
      <c r="C253" s="104"/>
      <c r="D253" s="104"/>
      <c r="E253" s="101">
        <v>254</v>
      </c>
      <c r="F253" s="104"/>
      <c r="G253" s="104"/>
      <c r="H253" s="104"/>
      <c r="I253" s="105"/>
      <c r="J253" s="91">
        <f t="shared" si="3"/>
        <v>0</v>
      </c>
      <c r="K253" s="92"/>
      <c r="L253" s="93"/>
    </row>
    <row r="254" spans="1:12" ht="16">
      <c r="A254" s="104"/>
      <c r="B254" s="104"/>
      <c r="C254" s="104"/>
      <c r="D254" s="104"/>
      <c r="E254" s="101">
        <v>255</v>
      </c>
      <c r="F254" s="104"/>
      <c r="G254" s="104"/>
      <c r="H254" s="104"/>
      <c r="I254" s="105"/>
      <c r="J254" s="91">
        <f t="shared" si="3"/>
        <v>0</v>
      </c>
      <c r="K254" s="92"/>
      <c r="L254" s="93"/>
    </row>
    <row r="255" spans="1:12" ht="16">
      <c r="A255" s="104"/>
      <c r="B255" s="104"/>
      <c r="C255" s="104"/>
      <c r="D255" s="104"/>
      <c r="E255" s="101">
        <v>256</v>
      </c>
      <c r="F255" s="104"/>
      <c r="G255" s="104"/>
      <c r="H255" s="104"/>
      <c r="I255" s="105"/>
      <c r="J255" s="91">
        <f t="shared" si="3"/>
        <v>0</v>
      </c>
      <c r="K255" s="92"/>
      <c r="L255" s="93"/>
    </row>
    <row r="256" spans="1:12" ht="16">
      <c r="A256" s="104"/>
      <c r="B256" s="104"/>
      <c r="C256" s="104"/>
      <c r="D256" s="104"/>
      <c r="E256" s="101">
        <v>257</v>
      </c>
      <c r="F256" s="104"/>
      <c r="G256" s="104"/>
      <c r="H256" s="104"/>
      <c r="I256" s="105"/>
      <c r="J256" s="91">
        <f t="shared" si="3"/>
        <v>0</v>
      </c>
      <c r="K256" s="92"/>
      <c r="L256" s="93"/>
    </row>
    <row r="257" spans="1:12" ht="16">
      <c r="A257" s="104"/>
      <c r="B257" s="104"/>
      <c r="C257" s="104"/>
      <c r="D257" s="104"/>
      <c r="E257" s="101">
        <v>258</v>
      </c>
      <c r="F257" s="104"/>
      <c r="G257" s="104"/>
      <c r="H257" s="104"/>
      <c r="I257" s="105"/>
      <c r="J257" s="91">
        <f t="shared" si="3"/>
        <v>0</v>
      </c>
      <c r="K257" s="92"/>
      <c r="L257" s="93"/>
    </row>
    <row r="258" spans="1:12" ht="16">
      <c r="A258" s="104"/>
      <c r="B258" s="104"/>
      <c r="C258" s="104"/>
      <c r="D258" s="104"/>
      <c r="E258" s="101">
        <v>259</v>
      </c>
      <c r="F258" s="104"/>
      <c r="G258" s="104"/>
      <c r="H258" s="104"/>
      <c r="I258" s="105"/>
      <c r="J258" s="91">
        <f t="shared" si="3"/>
        <v>0</v>
      </c>
      <c r="K258" s="92"/>
      <c r="L258" s="93"/>
    </row>
    <row r="259" spans="1:12" ht="16">
      <c r="A259" s="104"/>
      <c r="B259" s="104"/>
      <c r="C259" s="104"/>
      <c r="D259" s="104"/>
      <c r="E259" s="101">
        <v>260</v>
      </c>
      <c r="F259" s="104"/>
      <c r="G259" s="104"/>
      <c r="H259" s="104"/>
      <c r="I259" s="105"/>
      <c r="J259" s="91">
        <f t="shared" si="3"/>
        <v>0</v>
      </c>
      <c r="K259" s="92"/>
      <c r="L259" s="93"/>
    </row>
    <row r="260" spans="1:12" ht="16">
      <c r="A260" s="104"/>
      <c r="B260" s="104"/>
      <c r="C260" s="104"/>
      <c r="D260" s="104"/>
      <c r="E260" s="101">
        <v>261</v>
      </c>
      <c r="F260" s="104"/>
      <c r="G260" s="104"/>
      <c r="H260" s="104"/>
      <c r="I260" s="105"/>
      <c r="J260" s="91">
        <f t="shared" si="3"/>
        <v>0</v>
      </c>
      <c r="K260" s="92"/>
      <c r="L260" s="93"/>
    </row>
    <row r="261" spans="1:12" ht="16">
      <c r="A261" s="104"/>
      <c r="B261" s="104"/>
      <c r="C261" s="104"/>
      <c r="D261" s="104"/>
      <c r="E261" s="101">
        <v>262</v>
      </c>
      <c r="F261" s="104"/>
      <c r="G261" s="104"/>
      <c r="H261" s="104"/>
      <c r="I261" s="105"/>
      <c r="J261" s="91">
        <f t="shared" si="3"/>
        <v>0</v>
      </c>
      <c r="K261" s="92"/>
      <c r="L261" s="93"/>
    </row>
    <row r="262" spans="1:12" ht="16">
      <c r="A262" s="104"/>
      <c r="B262" s="104"/>
      <c r="C262" s="104"/>
      <c r="D262" s="104"/>
      <c r="E262" s="101">
        <v>263</v>
      </c>
      <c r="F262" s="104"/>
      <c r="G262" s="104"/>
      <c r="H262" s="104"/>
      <c r="I262" s="105"/>
      <c r="J262" s="91">
        <f t="shared" si="3"/>
        <v>0</v>
      </c>
      <c r="K262" s="92"/>
      <c r="L262" s="93"/>
    </row>
    <row r="263" spans="1:12" ht="16">
      <c r="A263" s="104"/>
      <c r="B263" s="104"/>
      <c r="C263" s="104"/>
      <c r="D263" s="104"/>
      <c r="E263" s="101">
        <v>264</v>
      </c>
      <c r="F263" s="104"/>
      <c r="G263" s="104"/>
      <c r="H263" s="104"/>
      <c r="I263" s="105"/>
      <c r="J263" s="91">
        <f t="shared" si="3"/>
        <v>0</v>
      </c>
      <c r="K263" s="92"/>
      <c r="L263" s="93"/>
    </row>
    <row r="264" spans="1:12" ht="16">
      <c r="A264" s="104"/>
      <c r="B264" s="104"/>
      <c r="C264" s="104"/>
      <c r="D264" s="104"/>
      <c r="E264" s="101">
        <v>265</v>
      </c>
      <c r="F264" s="104"/>
      <c r="G264" s="104"/>
      <c r="H264" s="104"/>
      <c r="I264" s="105"/>
      <c r="J264" s="91">
        <f t="shared" si="3"/>
        <v>0</v>
      </c>
      <c r="K264" s="92"/>
      <c r="L264" s="93"/>
    </row>
    <row r="265" spans="1:12" ht="16">
      <c r="A265" s="104"/>
      <c r="B265" s="104"/>
      <c r="C265" s="104"/>
      <c r="D265" s="104"/>
      <c r="E265" s="101">
        <v>266</v>
      </c>
      <c r="F265" s="104"/>
      <c r="G265" s="104"/>
      <c r="H265" s="104"/>
      <c r="I265" s="105"/>
      <c r="J265" s="91">
        <f t="shared" si="3"/>
        <v>0</v>
      </c>
      <c r="K265" s="92"/>
      <c r="L265" s="93"/>
    </row>
    <row r="266" spans="1:12" ht="16">
      <c r="A266" s="104"/>
      <c r="B266" s="104"/>
      <c r="C266" s="104"/>
      <c r="D266" s="104"/>
      <c r="E266" s="101">
        <v>267</v>
      </c>
      <c r="F266" s="104"/>
      <c r="G266" s="104"/>
      <c r="H266" s="104"/>
      <c r="I266" s="105"/>
      <c r="J266" s="91">
        <f t="shared" si="3"/>
        <v>0</v>
      </c>
      <c r="K266" s="92"/>
      <c r="L266" s="93"/>
    </row>
    <row r="267" spans="1:12" ht="16">
      <c r="A267" s="104"/>
      <c r="B267" s="104"/>
      <c r="C267" s="104"/>
      <c r="D267" s="104"/>
      <c r="E267" s="101">
        <v>268</v>
      </c>
      <c r="F267" s="104"/>
      <c r="G267" s="104"/>
      <c r="H267" s="104"/>
      <c r="I267" s="105"/>
      <c r="J267" s="91">
        <f t="shared" si="3"/>
        <v>0</v>
      </c>
      <c r="K267" s="92"/>
      <c r="L267" s="93"/>
    </row>
    <row r="268" spans="1:12" ht="16">
      <c r="A268" s="104"/>
      <c r="B268" s="104"/>
      <c r="C268" s="104"/>
      <c r="D268" s="104"/>
      <c r="E268" s="101">
        <v>269</v>
      </c>
      <c r="F268" s="104"/>
      <c r="G268" s="104"/>
      <c r="H268" s="104"/>
      <c r="I268" s="105"/>
      <c r="J268" s="91">
        <f t="shared" si="3"/>
        <v>0</v>
      </c>
      <c r="K268" s="92"/>
      <c r="L268" s="93"/>
    </row>
    <row r="269" spans="1:12" ht="16">
      <c r="A269" s="104"/>
      <c r="B269" s="104"/>
      <c r="C269" s="104"/>
      <c r="D269" s="104"/>
      <c r="E269" s="101">
        <v>270</v>
      </c>
      <c r="F269" s="104"/>
      <c r="G269" s="104"/>
      <c r="H269" s="104"/>
      <c r="I269" s="105"/>
      <c r="J269" s="91">
        <f t="shared" si="3"/>
        <v>0</v>
      </c>
      <c r="K269" s="92"/>
      <c r="L269" s="93"/>
    </row>
    <row r="270" spans="1:12" ht="16">
      <c r="A270" s="104"/>
      <c r="B270" s="104"/>
      <c r="C270" s="104"/>
      <c r="D270" s="104"/>
      <c r="E270" s="101">
        <v>271</v>
      </c>
      <c r="F270" s="104"/>
      <c r="G270" s="104"/>
      <c r="H270" s="104"/>
      <c r="I270" s="105"/>
      <c r="J270" s="91">
        <f t="shared" si="3"/>
        <v>0</v>
      </c>
      <c r="K270" s="92"/>
      <c r="L270" s="93"/>
    </row>
    <row r="271" spans="1:12" ht="16">
      <c r="A271" s="104"/>
      <c r="B271" s="104"/>
      <c r="C271" s="104"/>
      <c r="D271" s="104"/>
      <c r="E271" s="101">
        <v>272</v>
      </c>
      <c r="F271" s="104"/>
      <c r="G271" s="104"/>
      <c r="H271" s="104"/>
      <c r="I271" s="105"/>
      <c r="J271" s="91">
        <f t="shared" si="3"/>
        <v>0</v>
      </c>
      <c r="K271" s="92"/>
      <c r="L271" s="93"/>
    </row>
    <row r="272" spans="1:12" ht="16">
      <c r="A272" s="104"/>
      <c r="B272" s="104"/>
      <c r="C272" s="104"/>
      <c r="D272" s="104"/>
      <c r="E272" s="101">
        <v>273</v>
      </c>
      <c r="F272" s="104"/>
      <c r="G272" s="104"/>
      <c r="H272" s="104"/>
      <c r="I272" s="105"/>
      <c r="J272" s="91">
        <f t="shared" ref="J272:J299" si="4">IF(OR(H272=5,H272=10, H272=15, H272="BP",H272="SCR"),"NT",I272)</f>
        <v>0</v>
      </c>
      <c r="K272" s="92"/>
      <c r="L272" s="93"/>
    </row>
    <row r="273" spans="1:12" ht="16">
      <c r="A273" s="104"/>
      <c r="B273" s="104"/>
      <c r="C273" s="104"/>
      <c r="D273" s="104"/>
      <c r="E273" s="101">
        <v>274</v>
      </c>
      <c r="F273" s="104"/>
      <c r="G273" s="104"/>
      <c r="H273" s="104"/>
      <c r="I273" s="105"/>
      <c r="J273" s="91">
        <f t="shared" si="4"/>
        <v>0</v>
      </c>
      <c r="K273" s="92"/>
      <c r="L273" s="93"/>
    </row>
    <row r="274" spans="1:12" ht="16">
      <c r="A274" s="104"/>
      <c r="B274" s="104"/>
      <c r="C274" s="104"/>
      <c r="D274" s="104"/>
      <c r="E274" s="101">
        <v>275</v>
      </c>
      <c r="F274" s="104"/>
      <c r="G274" s="104"/>
      <c r="H274" s="104"/>
      <c r="I274" s="105"/>
      <c r="J274" s="91">
        <f t="shared" si="4"/>
        <v>0</v>
      </c>
      <c r="K274" s="92"/>
      <c r="L274" s="93"/>
    </row>
    <row r="275" spans="1:12" ht="16">
      <c r="A275" s="104"/>
      <c r="B275" s="104"/>
      <c r="C275" s="104"/>
      <c r="D275" s="104"/>
      <c r="E275" s="101">
        <v>276</v>
      </c>
      <c r="F275" s="104"/>
      <c r="G275" s="104"/>
      <c r="H275" s="104"/>
      <c r="I275" s="105"/>
      <c r="J275" s="91">
        <f t="shared" si="4"/>
        <v>0</v>
      </c>
      <c r="K275" s="92"/>
      <c r="L275" s="93"/>
    </row>
    <row r="276" spans="1:12" ht="16">
      <c r="A276" s="104"/>
      <c r="B276" s="104"/>
      <c r="C276" s="104"/>
      <c r="D276" s="104"/>
      <c r="E276" s="101">
        <v>277</v>
      </c>
      <c r="F276" s="104"/>
      <c r="G276" s="104"/>
      <c r="H276" s="104"/>
      <c r="I276" s="105"/>
      <c r="J276" s="91">
        <f t="shared" si="4"/>
        <v>0</v>
      </c>
      <c r="K276" s="92"/>
      <c r="L276" s="93"/>
    </row>
    <row r="277" spans="1:12" ht="16">
      <c r="A277" s="104"/>
      <c r="B277" s="104"/>
      <c r="C277" s="104"/>
      <c r="D277" s="104"/>
      <c r="E277" s="101">
        <v>278</v>
      </c>
      <c r="F277" s="104"/>
      <c r="G277" s="104"/>
      <c r="H277" s="104"/>
      <c r="I277" s="105"/>
      <c r="J277" s="91">
        <f t="shared" si="4"/>
        <v>0</v>
      </c>
      <c r="K277" s="92"/>
      <c r="L277" s="93"/>
    </row>
    <row r="278" spans="1:12" ht="16">
      <c r="A278" s="104"/>
      <c r="B278" s="104"/>
      <c r="C278" s="104"/>
      <c r="D278" s="104"/>
      <c r="E278" s="101">
        <v>279</v>
      </c>
      <c r="F278" s="104"/>
      <c r="G278" s="104"/>
      <c r="H278" s="104"/>
      <c r="I278" s="105"/>
      <c r="J278" s="91">
        <f t="shared" si="4"/>
        <v>0</v>
      </c>
      <c r="K278" s="92"/>
      <c r="L278" s="93"/>
    </row>
    <row r="279" spans="1:12" ht="16">
      <c r="A279" s="104"/>
      <c r="B279" s="104"/>
      <c r="C279" s="104"/>
      <c r="D279" s="104"/>
      <c r="E279" s="101">
        <v>280</v>
      </c>
      <c r="F279" s="104"/>
      <c r="G279" s="104"/>
      <c r="H279" s="104"/>
      <c r="I279" s="105"/>
      <c r="J279" s="91">
        <f t="shared" si="4"/>
        <v>0</v>
      </c>
      <c r="K279" s="92"/>
      <c r="L279" s="93"/>
    </row>
    <row r="280" spans="1:12" ht="16">
      <c r="A280" s="104"/>
      <c r="B280" s="104"/>
      <c r="C280" s="104"/>
      <c r="D280" s="104"/>
      <c r="E280" s="101">
        <v>281</v>
      </c>
      <c r="F280" s="104"/>
      <c r="G280" s="104"/>
      <c r="H280" s="104"/>
      <c r="I280" s="105"/>
      <c r="J280" s="91">
        <f t="shared" si="4"/>
        <v>0</v>
      </c>
      <c r="K280" s="92"/>
      <c r="L280" s="93"/>
    </row>
    <row r="281" spans="1:12" ht="16">
      <c r="A281" s="104"/>
      <c r="B281" s="104"/>
      <c r="C281" s="104"/>
      <c r="D281" s="104"/>
      <c r="E281" s="101">
        <v>282</v>
      </c>
      <c r="F281" s="104"/>
      <c r="G281" s="104"/>
      <c r="H281" s="104"/>
      <c r="I281" s="105"/>
      <c r="J281" s="91">
        <f t="shared" si="4"/>
        <v>0</v>
      </c>
      <c r="K281" s="92"/>
      <c r="L281" s="93"/>
    </row>
    <row r="282" spans="1:12" ht="16">
      <c r="A282" s="104"/>
      <c r="B282" s="104"/>
      <c r="C282" s="104"/>
      <c r="D282" s="104"/>
      <c r="E282" s="101">
        <v>283</v>
      </c>
      <c r="F282" s="104"/>
      <c r="G282" s="104"/>
      <c r="H282" s="104"/>
      <c r="I282" s="105"/>
      <c r="J282" s="91">
        <f t="shared" si="4"/>
        <v>0</v>
      </c>
      <c r="K282" s="92"/>
      <c r="L282" s="93"/>
    </row>
    <row r="283" spans="1:12" ht="16">
      <c r="A283" s="104"/>
      <c r="B283" s="104"/>
      <c r="C283" s="104"/>
      <c r="D283" s="104"/>
      <c r="E283" s="101">
        <v>284</v>
      </c>
      <c r="F283" s="104"/>
      <c r="G283" s="104"/>
      <c r="H283" s="104"/>
      <c r="I283" s="105"/>
      <c r="J283" s="91">
        <f t="shared" si="4"/>
        <v>0</v>
      </c>
      <c r="K283" s="92"/>
      <c r="L283" s="93"/>
    </row>
    <row r="284" spans="1:12" ht="16">
      <c r="A284" s="104"/>
      <c r="B284" s="104"/>
      <c r="C284" s="104"/>
      <c r="D284" s="104"/>
      <c r="E284" s="101">
        <v>285</v>
      </c>
      <c r="F284" s="104"/>
      <c r="G284" s="104"/>
      <c r="H284" s="104"/>
      <c r="I284" s="105"/>
      <c r="J284" s="91">
        <f t="shared" si="4"/>
        <v>0</v>
      </c>
      <c r="K284" s="92"/>
      <c r="L284" s="93"/>
    </row>
    <row r="285" spans="1:12" ht="16">
      <c r="A285" s="104"/>
      <c r="B285" s="104"/>
      <c r="C285" s="104"/>
      <c r="D285" s="104"/>
      <c r="E285" s="101">
        <v>286</v>
      </c>
      <c r="F285" s="104"/>
      <c r="G285" s="104"/>
      <c r="H285" s="104"/>
      <c r="I285" s="105"/>
      <c r="J285" s="91">
        <f t="shared" si="4"/>
        <v>0</v>
      </c>
      <c r="K285" s="92"/>
      <c r="L285" s="93"/>
    </row>
    <row r="286" spans="1:12" ht="16">
      <c r="A286" s="104"/>
      <c r="B286" s="104"/>
      <c r="C286" s="104"/>
      <c r="D286" s="104"/>
      <c r="E286" s="101">
        <v>287</v>
      </c>
      <c r="F286" s="104"/>
      <c r="G286" s="104"/>
      <c r="H286" s="104"/>
      <c r="I286" s="105"/>
      <c r="J286" s="91">
        <f t="shared" si="4"/>
        <v>0</v>
      </c>
      <c r="K286" s="92"/>
      <c r="L286" s="93"/>
    </row>
    <row r="287" spans="1:12" ht="16">
      <c r="A287" s="104"/>
      <c r="B287" s="104"/>
      <c r="C287" s="104"/>
      <c r="D287" s="104"/>
      <c r="E287" s="101">
        <v>288</v>
      </c>
      <c r="F287" s="104"/>
      <c r="G287" s="104"/>
      <c r="H287" s="104"/>
      <c r="I287" s="105"/>
      <c r="J287" s="91">
        <f t="shared" si="4"/>
        <v>0</v>
      </c>
      <c r="K287" s="92"/>
      <c r="L287" s="93"/>
    </row>
    <row r="288" spans="1:12" ht="16">
      <c r="A288" s="104"/>
      <c r="B288" s="104"/>
      <c r="C288" s="104"/>
      <c r="D288" s="104"/>
      <c r="E288" s="101">
        <v>289</v>
      </c>
      <c r="F288" s="104"/>
      <c r="G288" s="104"/>
      <c r="H288" s="104"/>
      <c r="I288" s="105"/>
      <c r="J288" s="91">
        <f t="shared" si="4"/>
        <v>0</v>
      </c>
      <c r="K288" s="92"/>
      <c r="L288" s="93"/>
    </row>
    <row r="289" spans="1:12" ht="16">
      <c r="A289" s="104"/>
      <c r="B289" s="104"/>
      <c r="C289" s="104"/>
      <c r="D289" s="104"/>
      <c r="E289" s="101">
        <v>290</v>
      </c>
      <c r="F289" s="104"/>
      <c r="G289" s="104"/>
      <c r="H289" s="104"/>
      <c r="I289" s="105"/>
      <c r="J289" s="91">
        <f t="shared" si="4"/>
        <v>0</v>
      </c>
      <c r="K289" s="92"/>
      <c r="L289" s="93"/>
    </row>
    <row r="290" spans="1:12" ht="16">
      <c r="A290" s="104"/>
      <c r="B290" s="104"/>
      <c r="C290" s="104"/>
      <c r="D290" s="104"/>
      <c r="E290" s="101">
        <v>291</v>
      </c>
      <c r="F290" s="104"/>
      <c r="G290" s="104"/>
      <c r="H290" s="104"/>
      <c r="I290" s="105"/>
      <c r="J290" s="91">
        <f t="shared" si="4"/>
        <v>0</v>
      </c>
      <c r="K290" s="92"/>
      <c r="L290" s="93"/>
    </row>
    <row r="291" spans="1:12" ht="16">
      <c r="A291" s="104"/>
      <c r="B291" s="104"/>
      <c r="C291" s="104"/>
      <c r="D291" s="104"/>
      <c r="E291" s="101">
        <v>292</v>
      </c>
      <c r="F291" s="104"/>
      <c r="G291" s="104"/>
      <c r="H291" s="104"/>
      <c r="I291" s="105"/>
      <c r="J291" s="91">
        <f t="shared" si="4"/>
        <v>0</v>
      </c>
      <c r="K291" s="92"/>
      <c r="L291" s="93"/>
    </row>
    <row r="292" spans="1:12" ht="16">
      <c r="A292" s="104"/>
      <c r="B292" s="104"/>
      <c r="C292" s="104"/>
      <c r="D292" s="104"/>
      <c r="E292" s="101">
        <v>293</v>
      </c>
      <c r="F292" s="104"/>
      <c r="G292" s="104"/>
      <c r="H292" s="104"/>
      <c r="I292" s="105"/>
      <c r="J292" s="91">
        <f t="shared" si="4"/>
        <v>0</v>
      </c>
      <c r="K292" s="92"/>
      <c r="L292" s="93"/>
    </row>
    <row r="293" spans="1:12" ht="16">
      <c r="A293" s="104"/>
      <c r="B293" s="104"/>
      <c r="C293" s="104"/>
      <c r="D293" s="104"/>
      <c r="E293" s="101">
        <v>294</v>
      </c>
      <c r="F293" s="104"/>
      <c r="G293" s="104"/>
      <c r="H293" s="104"/>
      <c r="I293" s="105"/>
      <c r="J293" s="91">
        <f t="shared" si="4"/>
        <v>0</v>
      </c>
      <c r="K293" s="92"/>
      <c r="L293" s="93"/>
    </row>
    <row r="294" spans="1:12" ht="16">
      <c r="A294" s="104"/>
      <c r="B294" s="104"/>
      <c r="C294" s="104"/>
      <c r="D294" s="104"/>
      <c r="E294" s="101">
        <v>295</v>
      </c>
      <c r="F294" s="104"/>
      <c r="G294" s="104"/>
      <c r="H294" s="104"/>
      <c r="I294" s="105"/>
      <c r="J294" s="91">
        <f t="shared" si="4"/>
        <v>0</v>
      </c>
      <c r="K294" s="92"/>
      <c r="L294" s="93"/>
    </row>
    <row r="295" spans="1:12" ht="16">
      <c r="A295" s="104"/>
      <c r="B295" s="104"/>
      <c r="C295" s="104"/>
      <c r="D295" s="104"/>
      <c r="E295" s="101">
        <v>296</v>
      </c>
      <c r="F295" s="104"/>
      <c r="G295" s="104"/>
      <c r="H295" s="104"/>
      <c r="I295" s="105"/>
      <c r="J295" s="91">
        <f t="shared" si="4"/>
        <v>0</v>
      </c>
      <c r="K295" s="92"/>
      <c r="L295" s="93"/>
    </row>
    <row r="296" spans="1:12" ht="16">
      <c r="A296" s="104"/>
      <c r="B296" s="104"/>
      <c r="C296" s="104"/>
      <c r="D296" s="104"/>
      <c r="E296" s="101">
        <v>297</v>
      </c>
      <c r="F296" s="104"/>
      <c r="G296" s="104"/>
      <c r="H296" s="104"/>
      <c r="I296" s="105"/>
      <c r="J296" s="91">
        <f t="shared" si="4"/>
        <v>0</v>
      </c>
      <c r="K296" s="92"/>
      <c r="L296" s="93"/>
    </row>
    <row r="297" spans="1:12" ht="16">
      <c r="A297" s="104"/>
      <c r="B297" s="104"/>
      <c r="C297" s="104"/>
      <c r="D297" s="104"/>
      <c r="E297" s="101">
        <v>298</v>
      </c>
      <c r="F297" s="104"/>
      <c r="G297" s="104"/>
      <c r="H297" s="104"/>
      <c r="I297" s="105"/>
      <c r="J297" s="91">
        <f t="shared" si="4"/>
        <v>0</v>
      </c>
      <c r="K297" s="92"/>
      <c r="L297" s="93"/>
    </row>
    <row r="298" spans="1:12" ht="16">
      <c r="A298" s="104"/>
      <c r="B298" s="104"/>
      <c r="C298" s="104"/>
      <c r="D298" s="104"/>
      <c r="E298" s="101">
        <v>299</v>
      </c>
      <c r="F298" s="104"/>
      <c r="G298" s="104"/>
      <c r="H298" s="104"/>
      <c r="I298" s="105"/>
      <c r="J298" s="91">
        <f t="shared" si="4"/>
        <v>0</v>
      </c>
      <c r="K298" s="92"/>
      <c r="L298" s="93"/>
    </row>
    <row r="299" spans="1:12" ht="16">
      <c r="A299" s="104"/>
      <c r="B299" s="104"/>
      <c r="C299" s="104"/>
      <c r="D299" s="104"/>
      <c r="E299" s="101">
        <v>300</v>
      </c>
      <c r="F299" s="104"/>
      <c r="G299" s="104"/>
      <c r="H299" s="104"/>
      <c r="I299" s="105"/>
      <c r="J299" s="91">
        <f t="shared" si="4"/>
        <v>0</v>
      </c>
      <c r="K299" s="92"/>
      <c r="L299" s="93"/>
    </row>
  </sheetData>
  <sortState ref="A2:L299">
    <sortCondition ref="E2:E299"/>
  </sortState>
  <dataValidations count="3">
    <dataValidation type="list" allowBlank="1" showInputMessage="1" showErrorMessage="1" sqref="A2:B299" xr:uid="{00000000-0002-0000-0400-000000000000}">
      <formula1>X</formula1>
    </dataValidation>
    <dataValidation type="list" allowBlank="1" showInputMessage="1" showErrorMessage="1" sqref="H2:H299" xr:uid="{00000000-0002-0000-0400-000001000000}">
      <formula1>Penalties</formula1>
    </dataValidation>
    <dataValidation type="list" allowBlank="1" showInputMessage="1" showErrorMessage="1" sqref="C2:C299" xr:uid="{00000000-0002-0000-04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1"/>
  <sheetViews>
    <sheetView workbookViewId="0">
      <selection activeCell="L1" sqref="L1"/>
    </sheetView>
  </sheetViews>
  <sheetFormatPr baseColWidth="10" defaultColWidth="8.83203125" defaultRowHeight="15"/>
  <cols>
    <col min="1" max="1" width="8" customWidth="1"/>
    <col min="2" max="2" width="6.33203125" hidden="1" customWidth="1"/>
    <col min="3" max="3" width="7.1640625" hidden="1" customWidth="1"/>
    <col min="4" max="4" width="7" hidden="1" customWidth="1"/>
    <col min="6" max="6" width="23.83203125" customWidth="1"/>
    <col min="7" max="7" width="22.6640625" customWidth="1"/>
    <col min="10" max="10" width="10.6640625" customWidth="1"/>
  </cols>
  <sheetData>
    <row r="1" spans="1:12" ht="30">
      <c r="A1" s="107" t="s">
        <v>124</v>
      </c>
      <c r="B1" s="107" t="s">
        <v>111</v>
      </c>
      <c r="C1" s="107" t="s">
        <v>108</v>
      </c>
      <c r="D1" s="107" t="s">
        <v>96</v>
      </c>
      <c r="E1" s="107" t="s">
        <v>109</v>
      </c>
      <c r="F1" s="107" t="s">
        <v>43</v>
      </c>
      <c r="G1" s="107" t="s">
        <v>42</v>
      </c>
      <c r="H1" s="107" t="s">
        <v>126</v>
      </c>
      <c r="I1" s="108" t="s">
        <v>110</v>
      </c>
      <c r="J1" s="107" t="s">
        <v>100</v>
      </c>
      <c r="K1" s="107" t="s">
        <v>115</v>
      </c>
      <c r="L1" s="107" t="s">
        <v>116</v>
      </c>
    </row>
    <row r="2" spans="1:12" ht="16">
      <c r="A2" s="104"/>
      <c r="B2" s="104"/>
      <c r="C2" s="104"/>
      <c r="D2" s="104"/>
      <c r="E2" s="101">
        <v>1</v>
      </c>
      <c r="F2" s="104" t="s">
        <v>566</v>
      </c>
      <c r="G2" s="104" t="s">
        <v>567</v>
      </c>
      <c r="H2" s="104"/>
      <c r="I2" s="105">
        <v>15.627000000000001</v>
      </c>
      <c r="J2" s="91"/>
      <c r="K2" s="92" t="s">
        <v>5</v>
      </c>
      <c r="L2" s="93">
        <v>504</v>
      </c>
    </row>
    <row r="3" spans="1:12" ht="16">
      <c r="A3" s="104"/>
      <c r="B3" s="104"/>
      <c r="C3" s="104"/>
      <c r="D3" s="104"/>
      <c r="E3" s="101">
        <v>2</v>
      </c>
      <c r="F3" s="104" t="s">
        <v>242</v>
      </c>
      <c r="G3" s="104" t="s">
        <v>244</v>
      </c>
      <c r="H3" s="104"/>
      <c r="I3" s="105">
        <v>15.708</v>
      </c>
      <c r="J3" s="91"/>
      <c r="K3" s="92" t="s">
        <v>6</v>
      </c>
      <c r="L3" s="93">
        <v>432</v>
      </c>
    </row>
    <row r="4" spans="1:12" ht="16">
      <c r="A4" s="104"/>
      <c r="B4" s="104"/>
      <c r="C4" s="104"/>
      <c r="D4" s="104"/>
      <c r="E4" s="101">
        <v>3</v>
      </c>
      <c r="F4" s="104" t="s">
        <v>202</v>
      </c>
      <c r="G4" s="104" t="s">
        <v>203</v>
      </c>
      <c r="H4" s="104"/>
      <c r="I4" s="105">
        <v>15.757999999999999</v>
      </c>
      <c r="J4" s="91"/>
      <c r="K4" s="92" t="s">
        <v>7</v>
      </c>
      <c r="L4" s="93">
        <v>288</v>
      </c>
    </row>
    <row r="5" spans="1:12" ht="16">
      <c r="A5" s="104"/>
      <c r="B5" s="104"/>
      <c r="C5" s="104"/>
      <c r="D5" s="104"/>
      <c r="E5" s="101">
        <v>4</v>
      </c>
      <c r="F5" s="104" t="s">
        <v>649</v>
      </c>
      <c r="G5" s="104" t="s">
        <v>651</v>
      </c>
      <c r="H5" s="104"/>
      <c r="I5" s="105">
        <v>15.771000000000001</v>
      </c>
      <c r="J5" s="91"/>
      <c r="K5" s="92" t="s">
        <v>8</v>
      </c>
      <c r="L5" s="93">
        <v>216</v>
      </c>
    </row>
    <row r="6" spans="1:12" ht="16">
      <c r="A6" s="104"/>
      <c r="B6" s="104"/>
      <c r="C6" s="104"/>
      <c r="D6" s="104"/>
      <c r="E6" s="101">
        <v>5</v>
      </c>
      <c r="F6" s="104" t="s">
        <v>242</v>
      </c>
      <c r="G6" s="104" t="s">
        <v>243</v>
      </c>
      <c r="H6" s="104"/>
      <c r="I6" s="105">
        <v>15.835000000000001</v>
      </c>
      <c r="J6" s="91"/>
      <c r="K6" s="92"/>
      <c r="L6" s="93"/>
    </row>
    <row r="7" spans="1:12" ht="16">
      <c r="A7" s="104"/>
      <c r="B7" s="104"/>
      <c r="C7" s="104"/>
      <c r="D7" s="104"/>
      <c r="E7" s="101">
        <v>6</v>
      </c>
      <c r="F7" s="104" t="s">
        <v>379</v>
      </c>
      <c r="G7" s="104" t="s">
        <v>380</v>
      </c>
      <c r="H7" s="104"/>
      <c r="I7" s="105">
        <v>15.891</v>
      </c>
      <c r="J7" s="91"/>
      <c r="K7" s="92"/>
      <c r="L7" s="93"/>
    </row>
    <row r="8" spans="1:12" ht="16">
      <c r="A8" s="104"/>
      <c r="B8" s="104"/>
      <c r="C8" s="104"/>
      <c r="D8" s="104"/>
      <c r="E8" s="101">
        <v>7</v>
      </c>
      <c r="F8" s="104" t="s">
        <v>247</v>
      </c>
      <c r="G8" s="104" t="s">
        <v>250</v>
      </c>
      <c r="H8" s="104"/>
      <c r="I8" s="105">
        <v>15.929</v>
      </c>
      <c r="J8" s="91"/>
      <c r="K8" s="92"/>
      <c r="L8" s="93"/>
    </row>
    <row r="9" spans="1:12" ht="16">
      <c r="A9" s="104"/>
      <c r="B9" s="104"/>
      <c r="C9" s="104"/>
      <c r="D9" s="104"/>
      <c r="E9" s="101">
        <v>8</v>
      </c>
      <c r="F9" s="104" t="s">
        <v>493</v>
      </c>
      <c r="G9" s="104" t="s">
        <v>494</v>
      </c>
      <c r="H9" s="104"/>
      <c r="I9" s="105">
        <v>16.015999999999998</v>
      </c>
      <c r="J9" s="91"/>
      <c r="K9" s="92"/>
      <c r="L9" s="93"/>
    </row>
    <row r="10" spans="1:12" ht="16">
      <c r="A10" s="104"/>
      <c r="B10" s="104"/>
      <c r="C10" s="104"/>
      <c r="D10" s="104"/>
      <c r="E10" s="101">
        <v>9</v>
      </c>
      <c r="F10" s="104" t="s">
        <v>383</v>
      </c>
      <c r="G10" s="104" t="s">
        <v>384</v>
      </c>
      <c r="H10" s="104"/>
      <c r="I10" s="105">
        <v>16.071000000000002</v>
      </c>
      <c r="J10" s="91"/>
      <c r="K10" s="92"/>
      <c r="L10" s="93"/>
    </row>
    <row r="11" spans="1:12" ht="16">
      <c r="A11" s="104"/>
      <c r="B11" s="104"/>
      <c r="C11" s="104"/>
      <c r="D11" s="104"/>
      <c r="E11" s="101">
        <v>10</v>
      </c>
      <c r="F11" s="104" t="s">
        <v>383</v>
      </c>
      <c r="G11" s="104" t="s">
        <v>385</v>
      </c>
      <c r="H11" s="104"/>
      <c r="I11" s="105">
        <v>16.074999999999999</v>
      </c>
      <c r="J11" s="91"/>
      <c r="K11" s="92"/>
      <c r="L11" s="93"/>
    </row>
    <row r="12" spans="1:12" ht="16">
      <c r="A12" s="104"/>
      <c r="B12" s="104"/>
      <c r="C12" s="104"/>
      <c r="D12" s="104"/>
      <c r="E12" s="101">
        <v>11</v>
      </c>
      <c r="F12" s="104" t="s">
        <v>434</v>
      </c>
      <c r="G12" s="104" t="s">
        <v>436</v>
      </c>
      <c r="H12" s="104"/>
      <c r="I12" s="105">
        <v>16.141999999999999</v>
      </c>
      <c r="J12" s="91"/>
      <c r="K12" s="92"/>
      <c r="L12" s="93"/>
    </row>
    <row r="13" spans="1:12" ht="16">
      <c r="A13" s="104"/>
      <c r="B13" s="104"/>
      <c r="C13" s="104"/>
      <c r="D13" s="104"/>
      <c r="E13" s="101">
        <v>12</v>
      </c>
      <c r="F13" s="104" t="s">
        <v>437</v>
      </c>
      <c r="G13" s="104" t="s">
        <v>439</v>
      </c>
      <c r="H13" s="104"/>
      <c r="I13" s="105">
        <v>16.148</v>
      </c>
      <c r="J13" s="91"/>
      <c r="K13" s="92"/>
      <c r="L13" s="93"/>
    </row>
    <row r="14" spans="1:12" ht="16">
      <c r="A14" s="104"/>
      <c r="B14" s="104"/>
      <c r="C14" s="104"/>
      <c r="D14" s="104"/>
      <c r="E14" s="101">
        <v>13</v>
      </c>
      <c r="F14" s="104" t="s">
        <v>242</v>
      </c>
      <c r="G14" s="104" t="s">
        <v>246</v>
      </c>
      <c r="H14" s="104"/>
      <c r="I14" s="105">
        <v>16.414000000000001</v>
      </c>
      <c r="J14" s="91"/>
      <c r="K14" s="92"/>
      <c r="L14" s="93"/>
    </row>
    <row r="15" spans="1:12" ht="16">
      <c r="A15" s="104"/>
      <c r="B15" s="104"/>
      <c r="C15" s="104"/>
      <c r="D15" s="104"/>
      <c r="E15" s="101">
        <v>14</v>
      </c>
      <c r="F15" s="104" t="s">
        <v>337</v>
      </c>
      <c r="G15" s="104" t="s">
        <v>338</v>
      </c>
      <c r="H15" s="104"/>
      <c r="I15" s="105">
        <v>16.459</v>
      </c>
      <c r="J15" s="91"/>
      <c r="K15" s="92"/>
      <c r="L15" s="93"/>
    </row>
    <row r="16" spans="1:12" ht="16">
      <c r="A16" s="104"/>
      <c r="B16" s="104"/>
      <c r="C16" s="104"/>
      <c r="D16" s="104"/>
      <c r="E16" s="101">
        <v>15</v>
      </c>
      <c r="F16" s="104" t="s">
        <v>473</v>
      </c>
      <c r="G16" s="104" t="s">
        <v>474</v>
      </c>
      <c r="H16" s="104"/>
      <c r="I16" s="105">
        <v>16.631</v>
      </c>
      <c r="J16" s="91"/>
      <c r="K16" s="92"/>
      <c r="L16" s="93"/>
    </row>
    <row r="17" spans="1:12" ht="16">
      <c r="A17" s="104"/>
      <c r="B17" s="104"/>
      <c r="C17" s="104"/>
      <c r="D17" s="104"/>
      <c r="E17" s="101">
        <v>16</v>
      </c>
      <c r="F17" s="104" t="s">
        <v>617</v>
      </c>
      <c r="G17" s="104" t="s">
        <v>618</v>
      </c>
      <c r="H17" s="104"/>
      <c r="I17" s="105" t="s">
        <v>548</v>
      </c>
      <c r="J17" s="91"/>
      <c r="K17" s="92"/>
      <c r="L17" s="93"/>
    </row>
    <row r="18" spans="1:12" ht="16">
      <c r="A18" s="104"/>
      <c r="B18" s="104"/>
      <c r="C18" s="104"/>
      <c r="D18" s="104"/>
      <c r="E18" s="101">
        <v>17</v>
      </c>
      <c r="F18" s="104" t="s">
        <v>237</v>
      </c>
      <c r="G18" s="104" t="s">
        <v>238</v>
      </c>
      <c r="H18" s="104"/>
      <c r="I18" s="105" t="s">
        <v>597</v>
      </c>
      <c r="J18" s="91"/>
      <c r="K18" s="92"/>
      <c r="L18" s="93"/>
    </row>
    <row r="19" spans="1:12" ht="16">
      <c r="A19" s="104"/>
      <c r="B19" s="104"/>
      <c r="C19" s="104"/>
      <c r="D19" s="104"/>
      <c r="E19" s="101">
        <v>18</v>
      </c>
      <c r="F19" s="104" t="s">
        <v>242</v>
      </c>
      <c r="G19" s="104" t="s">
        <v>245</v>
      </c>
      <c r="H19" s="104"/>
      <c r="I19" s="105" t="s">
        <v>636</v>
      </c>
      <c r="J19" s="91"/>
      <c r="K19" s="92"/>
      <c r="L19" s="93"/>
    </row>
    <row r="20" spans="1:12" ht="16">
      <c r="A20" s="104"/>
      <c r="B20" s="104"/>
      <c r="C20" s="104"/>
      <c r="D20" s="104"/>
      <c r="E20" s="101">
        <v>19</v>
      </c>
      <c r="F20" s="104"/>
      <c r="G20" s="104"/>
      <c r="H20" s="104"/>
      <c r="I20" s="105"/>
      <c r="J20" s="91"/>
      <c r="K20" s="92"/>
      <c r="L20" s="93"/>
    </row>
    <row r="21" spans="1:12" ht="16">
      <c r="A21" s="104"/>
      <c r="B21" s="104"/>
      <c r="C21" s="104"/>
      <c r="D21" s="104"/>
      <c r="E21" s="101">
        <v>20</v>
      </c>
      <c r="F21" s="104"/>
      <c r="G21" s="104"/>
      <c r="H21" s="104"/>
      <c r="I21" s="105"/>
      <c r="J21" s="91"/>
      <c r="K21" s="92"/>
      <c r="L21" s="93"/>
    </row>
    <row r="22" spans="1:12" ht="16">
      <c r="A22" s="104"/>
      <c r="B22" s="104"/>
      <c r="C22" s="104"/>
      <c r="D22" s="104"/>
      <c r="E22" s="101">
        <v>21</v>
      </c>
      <c r="F22" s="104"/>
      <c r="G22" s="104"/>
      <c r="H22" s="104"/>
      <c r="I22" s="105"/>
      <c r="J22" s="91"/>
      <c r="K22" s="92"/>
      <c r="L22" s="93"/>
    </row>
    <row r="23" spans="1:12" ht="16">
      <c r="A23" s="104"/>
      <c r="B23" s="104"/>
      <c r="C23" s="104"/>
      <c r="D23" s="104"/>
      <c r="E23" s="101">
        <v>22</v>
      </c>
      <c r="F23" s="104"/>
      <c r="G23" s="104"/>
      <c r="H23" s="104"/>
      <c r="I23" s="105"/>
      <c r="J23" s="91"/>
      <c r="K23" s="92"/>
      <c r="L23" s="93"/>
    </row>
    <row r="24" spans="1:12" ht="16">
      <c r="A24" s="104"/>
      <c r="B24" s="104"/>
      <c r="C24" s="104"/>
      <c r="D24" s="104"/>
      <c r="E24" s="101">
        <v>23</v>
      </c>
      <c r="F24" s="104"/>
      <c r="G24" s="104"/>
      <c r="H24" s="104"/>
      <c r="I24" s="105"/>
      <c r="J24" s="91"/>
      <c r="K24" s="92"/>
      <c r="L24" s="93"/>
    </row>
    <row r="25" spans="1:12" ht="16">
      <c r="A25" s="104"/>
      <c r="B25" s="104"/>
      <c r="C25" s="104"/>
      <c r="D25" s="104"/>
      <c r="E25" s="101">
        <v>24</v>
      </c>
      <c r="F25" s="104"/>
      <c r="G25" s="104"/>
      <c r="H25" s="104"/>
      <c r="I25" s="105"/>
      <c r="J25" s="91"/>
      <c r="K25" s="92"/>
      <c r="L25" s="93"/>
    </row>
    <row r="26" spans="1:12" ht="16">
      <c r="A26" s="104"/>
      <c r="B26" s="104"/>
      <c r="C26" s="104"/>
      <c r="D26" s="104"/>
      <c r="E26" s="101">
        <v>25</v>
      </c>
      <c r="F26" s="104"/>
      <c r="G26" s="104"/>
      <c r="H26" s="104"/>
      <c r="I26" s="105"/>
      <c r="J26" s="91"/>
      <c r="K26" s="92"/>
      <c r="L26" s="93"/>
    </row>
    <row r="27" spans="1:12" ht="16">
      <c r="A27" s="104"/>
      <c r="B27" s="104"/>
      <c r="C27" s="104"/>
      <c r="D27" s="104"/>
      <c r="E27" s="101">
        <v>26</v>
      </c>
      <c r="F27" s="104"/>
      <c r="G27" s="104"/>
      <c r="H27" s="104"/>
      <c r="I27" s="105"/>
      <c r="J27" s="91"/>
      <c r="K27" s="92"/>
      <c r="L27" s="93"/>
    </row>
    <row r="28" spans="1:12" ht="16">
      <c r="A28" s="104"/>
      <c r="B28" s="104"/>
      <c r="C28" s="104"/>
      <c r="D28" s="104"/>
      <c r="E28" s="101">
        <v>27</v>
      </c>
      <c r="F28" s="104"/>
      <c r="G28" s="104"/>
      <c r="H28" s="104"/>
      <c r="I28" s="105"/>
      <c r="J28" s="91"/>
      <c r="K28" s="92"/>
      <c r="L28" s="93"/>
    </row>
    <row r="29" spans="1:12" ht="16">
      <c r="A29" s="104"/>
      <c r="B29" s="104"/>
      <c r="C29" s="104"/>
      <c r="D29" s="104"/>
      <c r="E29" s="101">
        <v>28</v>
      </c>
      <c r="F29" s="104"/>
      <c r="G29" s="104"/>
      <c r="H29" s="104"/>
      <c r="I29" s="105"/>
      <c r="J29" s="91"/>
      <c r="K29" s="92"/>
      <c r="L29" s="93"/>
    </row>
    <row r="30" spans="1:12" ht="16">
      <c r="A30" s="104"/>
      <c r="B30" s="104"/>
      <c r="C30" s="104"/>
      <c r="D30" s="104"/>
      <c r="E30" s="101">
        <v>29</v>
      </c>
      <c r="F30" s="104"/>
      <c r="G30" s="104"/>
      <c r="H30" s="104"/>
      <c r="I30" s="105"/>
      <c r="J30" s="91"/>
      <c r="K30" s="92"/>
      <c r="L30" s="93"/>
    </row>
    <row r="31" spans="1:12" ht="16">
      <c r="A31" s="104"/>
      <c r="B31" s="104"/>
      <c r="C31" s="104"/>
      <c r="D31" s="104"/>
      <c r="E31" s="101">
        <v>30</v>
      </c>
      <c r="F31" s="104"/>
      <c r="G31" s="104"/>
      <c r="H31" s="104"/>
      <c r="I31" s="105"/>
      <c r="J31" s="91"/>
      <c r="K31" s="92"/>
      <c r="L31" s="93"/>
    </row>
    <row r="32" spans="1:12" ht="16">
      <c r="A32" s="104"/>
      <c r="B32" s="104"/>
      <c r="C32" s="104"/>
      <c r="D32" s="104"/>
      <c r="E32" s="101">
        <v>31</v>
      </c>
      <c r="F32" s="104"/>
      <c r="G32" s="104"/>
      <c r="H32" s="104"/>
      <c r="I32" s="105"/>
      <c r="J32" s="91"/>
      <c r="K32" s="92"/>
      <c r="L32" s="93"/>
    </row>
    <row r="33" spans="1:12" ht="16">
      <c r="A33" s="104"/>
      <c r="B33" s="104"/>
      <c r="C33" s="104"/>
      <c r="D33" s="104"/>
      <c r="E33" s="101">
        <v>32</v>
      </c>
      <c r="F33" s="104"/>
      <c r="G33" s="104"/>
      <c r="H33" s="104"/>
      <c r="I33" s="105"/>
      <c r="J33" s="91"/>
      <c r="K33" s="92"/>
      <c r="L33" s="93"/>
    </row>
    <row r="34" spans="1:12" ht="16">
      <c r="A34" s="104"/>
      <c r="B34" s="104"/>
      <c r="C34" s="104"/>
      <c r="D34" s="104"/>
      <c r="E34" s="101">
        <v>33</v>
      </c>
      <c r="F34" s="104"/>
      <c r="G34" s="104"/>
      <c r="H34" s="104"/>
      <c r="I34" s="105"/>
      <c r="J34" s="91"/>
      <c r="K34" s="92"/>
      <c r="L34" s="93"/>
    </row>
    <row r="35" spans="1:12" ht="16">
      <c r="A35" s="104"/>
      <c r="B35" s="104"/>
      <c r="C35" s="104"/>
      <c r="D35" s="104"/>
      <c r="E35" s="101">
        <v>34</v>
      </c>
      <c r="F35" s="104"/>
      <c r="G35" s="104"/>
      <c r="H35" s="104"/>
      <c r="I35" s="105"/>
      <c r="J35" s="91"/>
      <c r="K35" s="92"/>
      <c r="L35" s="93"/>
    </row>
    <row r="36" spans="1:12" ht="16">
      <c r="A36" s="104"/>
      <c r="B36" s="104"/>
      <c r="C36" s="104"/>
      <c r="D36" s="104"/>
      <c r="E36" s="101">
        <v>35</v>
      </c>
      <c r="F36" s="104"/>
      <c r="G36" s="104"/>
      <c r="H36" s="104"/>
      <c r="I36" s="105"/>
      <c r="J36" s="91"/>
      <c r="K36" s="92"/>
      <c r="L36" s="93"/>
    </row>
    <row r="37" spans="1:12" ht="16">
      <c r="A37" s="104"/>
      <c r="B37" s="104"/>
      <c r="C37" s="104"/>
      <c r="D37" s="104"/>
      <c r="E37" s="101">
        <v>36</v>
      </c>
      <c r="F37" s="104"/>
      <c r="G37" s="104"/>
      <c r="H37" s="104"/>
      <c r="I37" s="105"/>
      <c r="J37" s="91"/>
      <c r="K37" s="92"/>
      <c r="L37" s="93"/>
    </row>
    <row r="38" spans="1:12" ht="16">
      <c r="A38" s="104"/>
      <c r="B38" s="104"/>
      <c r="C38" s="104"/>
      <c r="D38" s="104"/>
      <c r="E38" s="101">
        <v>37</v>
      </c>
      <c r="F38" s="104"/>
      <c r="G38" s="104"/>
      <c r="H38" s="104"/>
      <c r="I38" s="105"/>
      <c r="J38" s="91"/>
      <c r="K38" s="92"/>
      <c r="L38" s="93"/>
    </row>
    <row r="39" spans="1:12" ht="16">
      <c r="A39" s="104"/>
      <c r="B39" s="104"/>
      <c r="C39" s="104"/>
      <c r="D39" s="104"/>
      <c r="E39" s="101">
        <v>38</v>
      </c>
      <c r="F39" s="104"/>
      <c r="G39" s="104"/>
      <c r="H39" s="104"/>
      <c r="I39" s="105"/>
      <c r="J39" s="91"/>
      <c r="K39" s="92"/>
      <c r="L39" s="93"/>
    </row>
    <row r="40" spans="1:12" ht="16">
      <c r="A40" s="104"/>
      <c r="B40" s="104"/>
      <c r="C40" s="104"/>
      <c r="D40" s="104"/>
      <c r="E40" s="101">
        <v>39</v>
      </c>
      <c r="F40" s="104"/>
      <c r="G40" s="104"/>
      <c r="H40" s="104"/>
      <c r="I40" s="105"/>
      <c r="J40" s="91">
        <f t="shared" ref="J40:J103" si="0">IF(OR(H40=5,H40=10, H40=15, H40="BP",H40="SCR"),"NT",I40)</f>
        <v>0</v>
      </c>
      <c r="K40" s="92"/>
      <c r="L40" s="93"/>
    </row>
    <row r="41" spans="1:12" ht="16">
      <c r="A41" s="104"/>
      <c r="B41" s="104"/>
      <c r="C41" s="104"/>
      <c r="D41" s="104"/>
      <c r="E41" s="101">
        <v>40</v>
      </c>
      <c r="F41" s="104"/>
      <c r="G41" s="104"/>
      <c r="H41" s="104"/>
      <c r="I41" s="105"/>
      <c r="J41" s="91">
        <f t="shared" si="0"/>
        <v>0</v>
      </c>
      <c r="K41" s="92"/>
      <c r="L41" s="93"/>
    </row>
    <row r="42" spans="1:12" ht="16">
      <c r="A42" s="104"/>
      <c r="B42" s="104"/>
      <c r="C42" s="104"/>
      <c r="D42" s="104"/>
      <c r="E42" s="101">
        <v>41</v>
      </c>
      <c r="F42" s="104"/>
      <c r="G42" s="104"/>
      <c r="H42" s="104"/>
      <c r="I42" s="105"/>
      <c r="J42" s="91">
        <f t="shared" si="0"/>
        <v>0</v>
      </c>
      <c r="K42" s="92"/>
      <c r="L42" s="93"/>
    </row>
    <row r="43" spans="1:12" ht="16">
      <c r="A43" s="104"/>
      <c r="B43" s="104"/>
      <c r="C43" s="104"/>
      <c r="D43" s="104"/>
      <c r="E43" s="101">
        <v>42</v>
      </c>
      <c r="F43" s="104"/>
      <c r="G43" s="104"/>
      <c r="H43" s="104"/>
      <c r="I43" s="105"/>
      <c r="J43" s="91">
        <f t="shared" si="0"/>
        <v>0</v>
      </c>
      <c r="K43" s="92"/>
      <c r="L43" s="93"/>
    </row>
    <row r="44" spans="1:12" ht="16">
      <c r="A44" s="104"/>
      <c r="B44" s="104"/>
      <c r="C44" s="104"/>
      <c r="D44" s="104"/>
      <c r="E44" s="101">
        <v>43</v>
      </c>
      <c r="F44" s="104"/>
      <c r="G44" s="104"/>
      <c r="H44" s="104"/>
      <c r="I44" s="105"/>
      <c r="J44" s="91">
        <f t="shared" si="0"/>
        <v>0</v>
      </c>
      <c r="K44" s="92"/>
      <c r="L44" s="93"/>
    </row>
    <row r="45" spans="1:12" ht="16">
      <c r="A45" s="104"/>
      <c r="B45" s="104"/>
      <c r="C45" s="104"/>
      <c r="D45" s="104"/>
      <c r="E45" s="101">
        <v>44</v>
      </c>
      <c r="F45" s="104"/>
      <c r="G45" s="104"/>
      <c r="H45" s="104"/>
      <c r="I45" s="105"/>
      <c r="J45" s="91">
        <f t="shared" si="0"/>
        <v>0</v>
      </c>
      <c r="K45" s="92"/>
      <c r="L45" s="93"/>
    </row>
    <row r="46" spans="1:12" ht="16">
      <c r="A46" s="104"/>
      <c r="B46" s="104"/>
      <c r="C46" s="104"/>
      <c r="D46" s="104"/>
      <c r="E46" s="101">
        <v>45</v>
      </c>
      <c r="F46" s="104"/>
      <c r="G46" s="104"/>
      <c r="H46" s="104"/>
      <c r="I46" s="105"/>
      <c r="J46" s="91">
        <f t="shared" si="0"/>
        <v>0</v>
      </c>
      <c r="K46" s="92"/>
      <c r="L46" s="93"/>
    </row>
    <row r="47" spans="1:12" ht="16">
      <c r="A47" s="104"/>
      <c r="B47" s="104"/>
      <c r="C47" s="104"/>
      <c r="D47" s="104"/>
      <c r="E47" s="101">
        <v>46</v>
      </c>
      <c r="F47" s="104"/>
      <c r="G47" s="104"/>
      <c r="H47" s="104"/>
      <c r="I47" s="105"/>
      <c r="J47" s="91">
        <f t="shared" si="0"/>
        <v>0</v>
      </c>
      <c r="K47" s="92"/>
      <c r="L47" s="93"/>
    </row>
    <row r="48" spans="1:12" ht="16">
      <c r="A48" s="104"/>
      <c r="B48" s="104"/>
      <c r="C48" s="104"/>
      <c r="D48" s="104"/>
      <c r="E48" s="101">
        <v>47</v>
      </c>
      <c r="F48" s="104"/>
      <c r="G48" s="104"/>
      <c r="H48" s="104"/>
      <c r="I48" s="105"/>
      <c r="J48" s="91">
        <f t="shared" si="0"/>
        <v>0</v>
      </c>
      <c r="K48" s="92"/>
      <c r="L48" s="93"/>
    </row>
    <row r="49" spans="1:12" ht="16">
      <c r="A49" s="104"/>
      <c r="B49" s="104"/>
      <c r="C49" s="104"/>
      <c r="D49" s="104"/>
      <c r="E49" s="101">
        <v>48</v>
      </c>
      <c r="F49" s="104"/>
      <c r="G49" s="104"/>
      <c r="H49" s="104"/>
      <c r="I49" s="105"/>
      <c r="J49" s="91">
        <f t="shared" si="0"/>
        <v>0</v>
      </c>
      <c r="K49" s="92"/>
      <c r="L49" s="93"/>
    </row>
    <row r="50" spans="1:12" ht="16">
      <c r="A50" s="104"/>
      <c r="B50" s="104"/>
      <c r="C50" s="104"/>
      <c r="D50" s="104"/>
      <c r="E50" s="101">
        <v>49</v>
      </c>
      <c r="F50" s="104"/>
      <c r="G50" s="104"/>
      <c r="H50" s="104"/>
      <c r="I50" s="105"/>
      <c r="J50" s="91">
        <f t="shared" si="0"/>
        <v>0</v>
      </c>
      <c r="K50" s="92"/>
      <c r="L50" s="93"/>
    </row>
    <row r="51" spans="1:12" ht="16">
      <c r="A51" s="104"/>
      <c r="B51" s="104"/>
      <c r="C51" s="104"/>
      <c r="D51" s="104"/>
      <c r="E51" s="101">
        <v>50</v>
      </c>
      <c r="F51" s="104"/>
      <c r="G51" s="104"/>
      <c r="H51" s="104"/>
      <c r="I51" s="105"/>
      <c r="J51" s="91">
        <f t="shared" si="0"/>
        <v>0</v>
      </c>
      <c r="K51" s="92"/>
      <c r="L51" s="93"/>
    </row>
    <row r="52" spans="1:12" ht="16">
      <c r="A52" s="104"/>
      <c r="B52" s="104"/>
      <c r="C52" s="104"/>
      <c r="D52" s="104"/>
      <c r="E52" s="101">
        <v>51</v>
      </c>
      <c r="F52" s="104"/>
      <c r="G52" s="104"/>
      <c r="H52" s="104"/>
      <c r="I52" s="105"/>
      <c r="J52" s="91">
        <f t="shared" si="0"/>
        <v>0</v>
      </c>
      <c r="K52" s="92"/>
      <c r="L52" s="93"/>
    </row>
    <row r="53" spans="1:12" ht="16">
      <c r="A53" s="104"/>
      <c r="B53" s="104"/>
      <c r="C53" s="104"/>
      <c r="D53" s="104"/>
      <c r="E53" s="101">
        <v>52</v>
      </c>
      <c r="F53" s="104"/>
      <c r="G53" s="104"/>
      <c r="H53" s="104"/>
      <c r="I53" s="105"/>
      <c r="J53" s="91">
        <f t="shared" si="0"/>
        <v>0</v>
      </c>
      <c r="K53" s="92"/>
      <c r="L53" s="93"/>
    </row>
    <row r="54" spans="1:12" ht="16">
      <c r="A54" s="104"/>
      <c r="B54" s="104"/>
      <c r="C54" s="104"/>
      <c r="D54" s="104"/>
      <c r="E54" s="101">
        <v>53</v>
      </c>
      <c r="F54" s="104"/>
      <c r="G54" s="104"/>
      <c r="H54" s="104"/>
      <c r="I54" s="105"/>
      <c r="J54" s="91">
        <f t="shared" si="0"/>
        <v>0</v>
      </c>
      <c r="K54" s="92"/>
      <c r="L54" s="93"/>
    </row>
    <row r="55" spans="1:12" ht="16">
      <c r="A55" s="104"/>
      <c r="B55" s="104"/>
      <c r="C55" s="104"/>
      <c r="D55" s="104"/>
      <c r="E55" s="101">
        <v>54</v>
      </c>
      <c r="F55" s="104"/>
      <c r="G55" s="104"/>
      <c r="H55" s="104"/>
      <c r="I55" s="105"/>
      <c r="J55" s="91">
        <f t="shared" si="0"/>
        <v>0</v>
      </c>
      <c r="K55" s="92"/>
      <c r="L55" s="93"/>
    </row>
    <row r="56" spans="1:12" ht="16">
      <c r="A56" s="104"/>
      <c r="B56" s="104"/>
      <c r="C56" s="104"/>
      <c r="D56" s="104"/>
      <c r="E56" s="101">
        <v>55</v>
      </c>
      <c r="F56" s="104"/>
      <c r="G56" s="104"/>
      <c r="H56" s="104"/>
      <c r="I56" s="105"/>
      <c r="J56" s="91">
        <f t="shared" si="0"/>
        <v>0</v>
      </c>
      <c r="K56" s="92"/>
      <c r="L56" s="93"/>
    </row>
    <row r="57" spans="1:12" ht="16">
      <c r="A57" s="104"/>
      <c r="B57" s="104"/>
      <c r="C57" s="104"/>
      <c r="D57" s="104"/>
      <c r="E57" s="101">
        <v>56</v>
      </c>
      <c r="F57" s="104"/>
      <c r="G57" s="104"/>
      <c r="H57" s="104"/>
      <c r="I57" s="105"/>
      <c r="J57" s="91">
        <f t="shared" si="0"/>
        <v>0</v>
      </c>
      <c r="K57" s="92"/>
      <c r="L57" s="93"/>
    </row>
    <row r="58" spans="1:12" ht="16">
      <c r="A58" s="104"/>
      <c r="B58" s="104"/>
      <c r="C58" s="104"/>
      <c r="D58" s="104"/>
      <c r="E58" s="101">
        <v>57</v>
      </c>
      <c r="F58" s="104"/>
      <c r="G58" s="104"/>
      <c r="H58" s="104"/>
      <c r="I58" s="105"/>
      <c r="J58" s="91">
        <f t="shared" si="0"/>
        <v>0</v>
      </c>
      <c r="K58" s="92"/>
      <c r="L58" s="93"/>
    </row>
    <row r="59" spans="1:12" ht="16">
      <c r="A59" s="104"/>
      <c r="B59" s="104"/>
      <c r="C59" s="104"/>
      <c r="D59" s="104"/>
      <c r="E59" s="101">
        <v>58</v>
      </c>
      <c r="F59" s="104"/>
      <c r="G59" s="104"/>
      <c r="H59" s="104"/>
      <c r="I59" s="105"/>
      <c r="J59" s="91">
        <f t="shared" si="0"/>
        <v>0</v>
      </c>
      <c r="K59" s="92"/>
      <c r="L59" s="93"/>
    </row>
    <row r="60" spans="1:12" ht="16">
      <c r="A60" s="104"/>
      <c r="B60" s="104"/>
      <c r="C60" s="104"/>
      <c r="D60" s="104"/>
      <c r="E60" s="101">
        <v>59</v>
      </c>
      <c r="F60" s="104"/>
      <c r="G60" s="104"/>
      <c r="H60" s="104"/>
      <c r="I60" s="105"/>
      <c r="J60" s="91">
        <f t="shared" si="0"/>
        <v>0</v>
      </c>
      <c r="K60" s="92"/>
      <c r="L60" s="93"/>
    </row>
    <row r="61" spans="1:12" ht="16">
      <c r="A61" s="104"/>
      <c r="B61" s="104"/>
      <c r="C61" s="104"/>
      <c r="D61" s="104"/>
      <c r="E61" s="101">
        <v>60</v>
      </c>
      <c r="F61" s="104"/>
      <c r="G61" s="104"/>
      <c r="H61" s="104"/>
      <c r="I61" s="105"/>
      <c r="J61" s="91">
        <f t="shared" si="0"/>
        <v>0</v>
      </c>
      <c r="K61" s="92"/>
      <c r="L61" s="93"/>
    </row>
    <row r="62" spans="1:12" ht="16">
      <c r="A62" s="104"/>
      <c r="B62" s="104"/>
      <c r="C62" s="104"/>
      <c r="D62" s="104"/>
      <c r="E62" s="101">
        <v>61</v>
      </c>
      <c r="F62" s="104"/>
      <c r="G62" s="104"/>
      <c r="H62" s="104"/>
      <c r="I62" s="105"/>
      <c r="J62" s="91">
        <f t="shared" si="0"/>
        <v>0</v>
      </c>
      <c r="K62" s="92"/>
      <c r="L62" s="93"/>
    </row>
    <row r="63" spans="1:12" ht="16">
      <c r="A63" s="104"/>
      <c r="B63" s="104"/>
      <c r="C63" s="104"/>
      <c r="D63" s="104"/>
      <c r="E63" s="101">
        <v>62</v>
      </c>
      <c r="F63" s="104"/>
      <c r="G63" s="104"/>
      <c r="H63" s="104"/>
      <c r="I63" s="105"/>
      <c r="J63" s="91">
        <f t="shared" si="0"/>
        <v>0</v>
      </c>
      <c r="K63" s="92"/>
      <c r="L63" s="93"/>
    </row>
    <row r="64" spans="1:12" ht="16">
      <c r="A64" s="104"/>
      <c r="B64" s="104"/>
      <c r="C64" s="104"/>
      <c r="D64" s="104"/>
      <c r="E64" s="101">
        <v>63</v>
      </c>
      <c r="F64" s="104"/>
      <c r="G64" s="104"/>
      <c r="H64" s="104"/>
      <c r="I64" s="105"/>
      <c r="J64" s="91">
        <f t="shared" si="0"/>
        <v>0</v>
      </c>
      <c r="K64" s="92"/>
      <c r="L64" s="93"/>
    </row>
    <row r="65" spans="1:12" ht="16">
      <c r="A65" s="104"/>
      <c r="B65" s="104"/>
      <c r="C65" s="104"/>
      <c r="D65" s="104"/>
      <c r="E65" s="101">
        <v>64</v>
      </c>
      <c r="F65" s="104"/>
      <c r="G65" s="104"/>
      <c r="H65" s="104"/>
      <c r="I65" s="105"/>
      <c r="J65" s="91">
        <f t="shared" si="0"/>
        <v>0</v>
      </c>
      <c r="K65" s="92"/>
      <c r="L65" s="93"/>
    </row>
    <row r="66" spans="1:12" ht="16">
      <c r="A66" s="104"/>
      <c r="B66" s="104"/>
      <c r="C66" s="104"/>
      <c r="D66" s="104"/>
      <c r="E66" s="101">
        <v>65</v>
      </c>
      <c r="F66" s="104"/>
      <c r="G66" s="104"/>
      <c r="H66" s="104"/>
      <c r="I66" s="105"/>
      <c r="J66" s="91">
        <f t="shared" si="0"/>
        <v>0</v>
      </c>
      <c r="K66" s="92"/>
      <c r="L66" s="93"/>
    </row>
    <row r="67" spans="1:12" ht="16">
      <c r="A67" s="104"/>
      <c r="B67" s="104"/>
      <c r="C67" s="104"/>
      <c r="D67" s="104"/>
      <c r="E67" s="101">
        <v>66</v>
      </c>
      <c r="F67" s="104"/>
      <c r="G67" s="104"/>
      <c r="H67" s="104"/>
      <c r="I67" s="105"/>
      <c r="J67" s="91">
        <f t="shared" si="0"/>
        <v>0</v>
      </c>
      <c r="K67" s="92"/>
      <c r="L67" s="93"/>
    </row>
    <row r="68" spans="1:12" ht="16">
      <c r="A68" s="104"/>
      <c r="B68" s="104"/>
      <c r="C68" s="104"/>
      <c r="D68" s="104"/>
      <c r="E68" s="101">
        <v>67</v>
      </c>
      <c r="F68" s="104"/>
      <c r="G68" s="104"/>
      <c r="H68" s="104"/>
      <c r="I68" s="105"/>
      <c r="J68" s="91">
        <f t="shared" si="0"/>
        <v>0</v>
      </c>
      <c r="K68" s="92"/>
      <c r="L68" s="93"/>
    </row>
    <row r="69" spans="1:12" ht="16">
      <c r="A69" s="104"/>
      <c r="B69" s="104"/>
      <c r="C69" s="104"/>
      <c r="D69" s="104"/>
      <c r="E69" s="101">
        <v>68</v>
      </c>
      <c r="F69" s="104"/>
      <c r="G69" s="104"/>
      <c r="H69" s="104"/>
      <c r="I69" s="105"/>
      <c r="J69" s="91">
        <f t="shared" si="0"/>
        <v>0</v>
      </c>
      <c r="K69" s="92"/>
      <c r="L69" s="93"/>
    </row>
    <row r="70" spans="1:12" ht="16">
      <c r="A70" s="104"/>
      <c r="B70" s="104"/>
      <c r="C70" s="104"/>
      <c r="D70" s="104"/>
      <c r="E70" s="101">
        <v>69</v>
      </c>
      <c r="F70" s="104"/>
      <c r="G70" s="104"/>
      <c r="H70" s="104"/>
      <c r="I70" s="105"/>
      <c r="J70" s="91">
        <f t="shared" si="0"/>
        <v>0</v>
      </c>
      <c r="K70" s="92"/>
      <c r="L70" s="93"/>
    </row>
    <row r="71" spans="1:12" ht="16">
      <c r="A71" s="104"/>
      <c r="B71" s="104"/>
      <c r="C71" s="104"/>
      <c r="D71" s="104"/>
      <c r="E71" s="101">
        <v>70</v>
      </c>
      <c r="F71" s="104"/>
      <c r="G71" s="104"/>
      <c r="H71" s="104"/>
      <c r="I71" s="105"/>
      <c r="J71" s="91">
        <f t="shared" si="0"/>
        <v>0</v>
      </c>
      <c r="K71" s="92"/>
      <c r="L71" s="93"/>
    </row>
    <row r="72" spans="1:12" ht="16">
      <c r="A72" s="104"/>
      <c r="B72" s="104"/>
      <c r="C72" s="104"/>
      <c r="D72" s="104"/>
      <c r="E72" s="101">
        <v>71</v>
      </c>
      <c r="F72" s="104"/>
      <c r="G72" s="104"/>
      <c r="H72" s="104"/>
      <c r="I72" s="105"/>
      <c r="J72" s="91">
        <f t="shared" si="0"/>
        <v>0</v>
      </c>
      <c r="K72" s="92"/>
      <c r="L72" s="93"/>
    </row>
    <row r="73" spans="1:12" ht="16">
      <c r="A73" s="104"/>
      <c r="B73" s="104"/>
      <c r="C73" s="104"/>
      <c r="D73" s="104"/>
      <c r="E73" s="101">
        <v>72</v>
      </c>
      <c r="F73" s="104"/>
      <c r="G73" s="104"/>
      <c r="H73" s="104"/>
      <c r="I73" s="105"/>
      <c r="J73" s="91">
        <f t="shared" si="0"/>
        <v>0</v>
      </c>
      <c r="K73" s="92"/>
      <c r="L73" s="93"/>
    </row>
    <row r="74" spans="1:12" ht="16">
      <c r="A74" s="104"/>
      <c r="B74" s="104"/>
      <c r="C74" s="104"/>
      <c r="D74" s="104"/>
      <c r="E74" s="101">
        <v>73</v>
      </c>
      <c r="F74" s="104"/>
      <c r="G74" s="104"/>
      <c r="H74" s="104"/>
      <c r="I74" s="105"/>
      <c r="J74" s="91">
        <f t="shared" si="0"/>
        <v>0</v>
      </c>
      <c r="K74" s="92"/>
      <c r="L74" s="93"/>
    </row>
    <row r="75" spans="1:12" ht="16">
      <c r="A75" s="104"/>
      <c r="B75" s="104"/>
      <c r="C75" s="104"/>
      <c r="D75" s="104"/>
      <c r="E75" s="101">
        <v>74</v>
      </c>
      <c r="F75" s="104"/>
      <c r="G75" s="104"/>
      <c r="H75" s="104"/>
      <c r="I75" s="105"/>
      <c r="J75" s="91">
        <f t="shared" si="0"/>
        <v>0</v>
      </c>
      <c r="K75" s="92"/>
      <c r="L75" s="93"/>
    </row>
    <row r="76" spans="1:12" ht="16">
      <c r="A76" s="104"/>
      <c r="B76" s="104"/>
      <c r="C76" s="104"/>
      <c r="D76" s="104"/>
      <c r="E76" s="101">
        <v>75</v>
      </c>
      <c r="F76" s="104"/>
      <c r="G76" s="104"/>
      <c r="H76" s="104"/>
      <c r="I76" s="105"/>
      <c r="J76" s="91">
        <f t="shared" si="0"/>
        <v>0</v>
      </c>
      <c r="K76" s="92"/>
      <c r="L76" s="93"/>
    </row>
    <row r="77" spans="1:12" ht="16">
      <c r="A77" s="104"/>
      <c r="B77" s="104"/>
      <c r="C77" s="104"/>
      <c r="D77" s="104"/>
      <c r="E77" s="101">
        <v>76</v>
      </c>
      <c r="F77" s="104"/>
      <c r="G77" s="104"/>
      <c r="H77" s="104"/>
      <c r="I77" s="105"/>
      <c r="J77" s="91">
        <f t="shared" si="0"/>
        <v>0</v>
      </c>
      <c r="K77" s="92"/>
      <c r="L77" s="93"/>
    </row>
    <row r="78" spans="1:12" ht="16">
      <c r="A78" s="104"/>
      <c r="B78" s="104"/>
      <c r="C78" s="104"/>
      <c r="D78" s="104"/>
      <c r="E78" s="101">
        <v>77</v>
      </c>
      <c r="F78" s="104"/>
      <c r="G78" s="104"/>
      <c r="H78" s="104"/>
      <c r="I78" s="105"/>
      <c r="J78" s="91">
        <f t="shared" si="0"/>
        <v>0</v>
      </c>
      <c r="K78" s="92"/>
      <c r="L78" s="93"/>
    </row>
    <row r="79" spans="1:12" ht="16">
      <c r="A79" s="104"/>
      <c r="B79" s="104"/>
      <c r="C79" s="104"/>
      <c r="D79" s="104"/>
      <c r="E79" s="101">
        <v>78</v>
      </c>
      <c r="F79" s="104"/>
      <c r="G79" s="104"/>
      <c r="H79" s="104"/>
      <c r="I79" s="105"/>
      <c r="J79" s="91">
        <f t="shared" si="0"/>
        <v>0</v>
      </c>
      <c r="K79" s="92"/>
      <c r="L79" s="93"/>
    </row>
    <row r="80" spans="1:12" ht="16">
      <c r="A80" s="104"/>
      <c r="B80" s="104"/>
      <c r="C80" s="104"/>
      <c r="D80" s="104"/>
      <c r="E80" s="101">
        <v>79</v>
      </c>
      <c r="F80" s="104"/>
      <c r="G80" s="104"/>
      <c r="H80" s="104"/>
      <c r="I80" s="105"/>
      <c r="J80" s="91">
        <f t="shared" si="0"/>
        <v>0</v>
      </c>
      <c r="K80" s="92"/>
      <c r="L80" s="93"/>
    </row>
    <row r="81" spans="1:12" ht="16">
      <c r="A81" s="104"/>
      <c r="B81" s="104"/>
      <c r="C81" s="104"/>
      <c r="D81" s="104"/>
      <c r="E81" s="101">
        <v>80</v>
      </c>
      <c r="F81" s="104"/>
      <c r="G81" s="104"/>
      <c r="H81" s="104"/>
      <c r="I81" s="105"/>
      <c r="J81" s="91">
        <f t="shared" si="0"/>
        <v>0</v>
      </c>
      <c r="K81" s="92"/>
      <c r="L81" s="93"/>
    </row>
    <row r="82" spans="1:12" ht="16">
      <c r="A82" s="104"/>
      <c r="B82" s="104"/>
      <c r="C82" s="104"/>
      <c r="D82" s="104"/>
      <c r="E82" s="101">
        <v>81</v>
      </c>
      <c r="F82" s="104"/>
      <c r="G82" s="104"/>
      <c r="H82" s="104"/>
      <c r="I82" s="105"/>
      <c r="J82" s="91">
        <f t="shared" si="0"/>
        <v>0</v>
      </c>
      <c r="K82" s="92"/>
      <c r="L82" s="93"/>
    </row>
    <row r="83" spans="1:12" ht="16">
      <c r="A83" s="104"/>
      <c r="B83" s="104"/>
      <c r="C83" s="104"/>
      <c r="D83" s="104"/>
      <c r="E83" s="101">
        <v>82</v>
      </c>
      <c r="F83" s="104"/>
      <c r="G83" s="104"/>
      <c r="H83" s="104"/>
      <c r="I83" s="105"/>
      <c r="J83" s="91">
        <f t="shared" si="0"/>
        <v>0</v>
      </c>
      <c r="K83" s="92"/>
      <c r="L83" s="93"/>
    </row>
    <row r="84" spans="1:12" ht="16">
      <c r="A84" s="104"/>
      <c r="B84" s="104"/>
      <c r="C84" s="104"/>
      <c r="D84" s="104"/>
      <c r="E84" s="101">
        <v>83</v>
      </c>
      <c r="F84" s="104"/>
      <c r="G84" s="104"/>
      <c r="H84" s="104"/>
      <c r="I84" s="105"/>
      <c r="J84" s="91">
        <f t="shared" si="0"/>
        <v>0</v>
      </c>
      <c r="K84" s="92"/>
      <c r="L84" s="93"/>
    </row>
    <row r="85" spans="1:12" ht="16">
      <c r="A85" s="104"/>
      <c r="B85" s="104"/>
      <c r="C85" s="104"/>
      <c r="D85" s="104"/>
      <c r="E85" s="101">
        <v>84</v>
      </c>
      <c r="F85" s="104"/>
      <c r="G85" s="104"/>
      <c r="H85" s="104"/>
      <c r="I85" s="105"/>
      <c r="J85" s="91">
        <f t="shared" si="0"/>
        <v>0</v>
      </c>
      <c r="K85" s="92"/>
      <c r="L85" s="93"/>
    </row>
    <row r="86" spans="1:12" ht="16">
      <c r="A86" s="104"/>
      <c r="B86" s="104"/>
      <c r="C86" s="104"/>
      <c r="D86" s="104"/>
      <c r="E86" s="101">
        <v>85</v>
      </c>
      <c r="F86" s="104"/>
      <c r="G86" s="104"/>
      <c r="H86" s="104"/>
      <c r="I86" s="105"/>
      <c r="J86" s="91">
        <f t="shared" si="0"/>
        <v>0</v>
      </c>
      <c r="K86" s="92"/>
      <c r="L86" s="93"/>
    </row>
    <row r="87" spans="1:12" ht="16">
      <c r="A87" s="104"/>
      <c r="B87" s="104"/>
      <c r="C87" s="104"/>
      <c r="D87" s="104"/>
      <c r="E87" s="101">
        <v>86</v>
      </c>
      <c r="F87" s="104"/>
      <c r="G87" s="104"/>
      <c r="H87" s="104"/>
      <c r="I87" s="105"/>
      <c r="J87" s="91">
        <f t="shared" si="0"/>
        <v>0</v>
      </c>
      <c r="K87" s="92"/>
      <c r="L87" s="93"/>
    </row>
    <row r="88" spans="1:12" ht="16">
      <c r="A88" s="104"/>
      <c r="B88" s="104"/>
      <c r="C88" s="104"/>
      <c r="D88" s="104"/>
      <c r="E88" s="101">
        <v>87</v>
      </c>
      <c r="F88" s="104"/>
      <c r="G88" s="104"/>
      <c r="H88" s="104"/>
      <c r="I88" s="105"/>
      <c r="J88" s="91">
        <f t="shared" si="0"/>
        <v>0</v>
      </c>
      <c r="K88" s="92"/>
      <c r="L88" s="93"/>
    </row>
    <row r="89" spans="1:12" ht="16">
      <c r="A89" s="104"/>
      <c r="B89" s="104"/>
      <c r="C89" s="104"/>
      <c r="D89" s="104"/>
      <c r="E89" s="101">
        <v>88</v>
      </c>
      <c r="F89" s="104"/>
      <c r="G89" s="104"/>
      <c r="H89" s="104"/>
      <c r="I89" s="105"/>
      <c r="J89" s="91">
        <f t="shared" si="0"/>
        <v>0</v>
      </c>
      <c r="K89" s="92"/>
      <c r="L89" s="93"/>
    </row>
    <row r="90" spans="1:12" ht="16">
      <c r="A90" s="104"/>
      <c r="B90" s="104"/>
      <c r="C90" s="104"/>
      <c r="D90" s="104"/>
      <c r="E90" s="101">
        <v>89</v>
      </c>
      <c r="F90" s="104"/>
      <c r="G90" s="104"/>
      <c r="H90" s="104"/>
      <c r="I90" s="105"/>
      <c r="J90" s="91">
        <f t="shared" si="0"/>
        <v>0</v>
      </c>
      <c r="K90" s="92"/>
      <c r="L90" s="93"/>
    </row>
    <row r="91" spans="1:12" ht="16">
      <c r="A91" s="104"/>
      <c r="B91" s="104"/>
      <c r="C91" s="104"/>
      <c r="D91" s="104"/>
      <c r="E91" s="101">
        <v>90</v>
      </c>
      <c r="F91" s="104"/>
      <c r="G91" s="104"/>
      <c r="H91" s="104"/>
      <c r="I91" s="105"/>
      <c r="J91" s="91">
        <f t="shared" si="0"/>
        <v>0</v>
      </c>
      <c r="K91" s="92"/>
      <c r="L91" s="93"/>
    </row>
    <row r="92" spans="1:12" ht="16">
      <c r="A92" s="104"/>
      <c r="B92" s="104"/>
      <c r="C92" s="104"/>
      <c r="D92" s="104"/>
      <c r="E92" s="101">
        <v>91</v>
      </c>
      <c r="F92" s="104"/>
      <c r="G92" s="104"/>
      <c r="H92" s="104"/>
      <c r="I92" s="105"/>
      <c r="J92" s="91">
        <f t="shared" si="0"/>
        <v>0</v>
      </c>
      <c r="K92" s="92"/>
      <c r="L92" s="93"/>
    </row>
    <row r="93" spans="1:12" ht="16">
      <c r="A93" s="104"/>
      <c r="B93" s="104"/>
      <c r="C93" s="104"/>
      <c r="D93" s="104"/>
      <c r="E93" s="101">
        <v>92</v>
      </c>
      <c r="F93" s="104"/>
      <c r="G93" s="104"/>
      <c r="H93" s="104"/>
      <c r="I93" s="105"/>
      <c r="J93" s="91">
        <f t="shared" si="0"/>
        <v>0</v>
      </c>
      <c r="K93" s="92"/>
      <c r="L93" s="93"/>
    </row>
    <row r="94" spans="1:12" ht="16">
      <c r="A94" s="104"/>
      <c r="B94" s="104"/>
      <c r="C94" s="104"/>
      <c r="D94" s="104"/>
      <c r="E94" s="101">
        <v>93</v>
      </c>
      <c r="F94" s="104"/>
      <c r="G94" s="104"/>
      <c r="H94" s="104"/>
      <c r="I94" s="105"/>
      <c r="J94" s="91">
        <f t="shared" si="0"/>
        <v>0</v>
      </c>
      <c r="K94" s="92"/>
      <c r="L94" s="93"/>
    </row>
    <row r="95" spans="1:12" ht="16">
      <c r="A95" s="104"/>
      <c r="B95" s="104"/>
      <c r="C95" s="104"/>
      <c r="D95" s="104"/>
      <c r="E95" s="101">
        <v>94</v>
      </c>
      <c r="F95" s="104"/>
      <c r="G95" s="104"/>
      <c r="H95" s="104"/>
      <c r="I95" s="105"/>
      <c r="J95" s="91">
        <f t="shared" si="0"/>
        <v>0</v>
      </c>
      <c r="K95" s="92"/>
      <c r="L95" s="93"/>
    </row>
    <row r="96" spans="1:12" ht="16">
      <c r="A96" s="104"/>
      <c r="B96" s="104"/>
      <c r="C96" s="104"/>
      <c r="D96" s="104"/>
      <c r="E96" s="101">
        <v>95</v>
      </c>
      <c r="F96" s="104"/>
      <c r="G96" s="104"/>
      <c r="H96" s="104"/>
      <c r="I96" s="105"/>
      <c r="J96" s="91">
        <f t="shared" si="0"/>
        <v>0</v>
      </c>
      <c r="K96" s="92"/>
      <c r="L96" s="93"/>
    </row>
    <row r="97" spans="1:12" ht="16">
      <c r="A97" s="104"/>
      <c r="B97" s="104"/>
      <c r="C97" s="104"/>
      <c r="D97" s="104"/>
      <c r="E97" s="101">
        <v>96</v>
      </c>
      <c r="F97" s="104"/>
      <c r="G97" s="104"/>
      <c r="H97" s="104"/>
      <c r="I97" s="105"/>
      <c r="J97" s="91">
        <f t="shared" si="0"/>
        <v>0</v>
      </c>
      <c r="K97" s="92"/>
      <c r="L97" s="93"/>
    </row>
    <row r="98" spans="1:12" ht="16">
      <c r="A98" s="104"/>
      <c r="B98" s="104"/>
      <c r="C98" s="104"/>
      <c r="D98" s="104"/>
      <c r="E98" s="101">
        <v>97</v>
      </c>
      <c r="F98" s="104"/>
      <c r="G98" s="104"/>
      <c r="H98" s="104"/>
      <c r="I98" s="105"/>
      <c r="J98" s="91">
        <f t="shared" si="0"/>
        <v>0</v>
      </c>
      <c r="K98" s="92"/>
      <c r="L98" s="93"/>
    </row>
    <row r="99" spans="1:12" ht="16">
      <c r="A99" s="104"/>
      <c r="B99" s="104"/>
      <c r="C99" s="104"/>
      <c r="D99" s="104"/>
      <c r="E99" s="101">
        <v>98</v>
      </c>
      <c r="F99" s="104"/>
      <c r="G99" s="104"/>
      <c r="H99" s="104"/>
      <c r="I99" s="105"/>
      <c r="J99" s="91">
        <f t="shared" si="0"/>
        <v>0</v>
      </c>
      <c r="K99" s="92"/>
      <c r="L99" s="93"/>
    </row>
    <row r="100" spans="1:12" ht="16">
      <c r="A100" s="104"/>
      <c r="B100" s="104"/>
      <c r="C100" s="104"/>
      <c r="D100" s="104"/>
      <c r="E100" s="101">
        <v>99</v>
      </c>
      <c r="F100" s="104"/>
      <c r="G100" s="104"/>
      <c r="H100" s="104"/>
      <c r="I100" s="105"/>
      <c r="J100" s="91">
        <f t="shared" si="0"/>
        <v>0</v>
      </c>
      <c r="K100" s="92"/>
      <c r="L100" s="93"/>
    </row>
    <row r="101" spans="1:12" ht="16">
      <c r="A101" s="104"/>
      <c r="B101" s="104"/>
      <c r="C101" s="104"/>
      <c r="D101" s="104"/>
      <c r="E101" s="101">
        <v>100</v>
      </c>
      <c r="F101" s="104"/>
      <c r="G101" s="104"/>
      <c r="H101" s="104"/>
      <c r="I101" s="105"/>
      <c r="J101" s="91">
        <f t="shared" si="0"/>
        <v>0</v>
      </c>
      <c r="K101" s="92"/>
      <c r="L101" s="93"/>
    </row>
    <row r="102" spans="1:12" ht="16">
      <c r="A102" s="104"/>
      <c r="B102" s="104"/>
      <c r="C102" s="104"/>
      <c r="D102" s="104"/>
      <c r="E102" s="101">
        <v>101</v>
      </c>
      <c r="F102" s="104"/>
      <c r="G102" s="104"/>
      <c r="H102" s="104"/>
      <c r="I102" s="105"/>
      <c r="J102" s="91">
        <f t="shared" si="0"/>
        <v>0</v>
      </c>
      <c r="K102" s="92"/>
      <c r="L102" s="93"/>
    </row>
    <row r="103" spans="1:12" ht="16">
      <c r="A103" s="104"/>
      <c r="B103" s="104"/>
      <c r="C103" s="104"/>
      <c r="D103" s="104"/>
      <c r="E103" s="101">
        <v>102</v>
      </c>
      <c r="F103" s="104"/>
      <c r="G103" s="104"/>
      <c r="H103" s="104"/>
      <c r="I103" s="105"/>
      <c r="J103" s="91">
        <f t="shared" si="0"/>
        <v>0</v>
      </c>
      <c r="K103" s="92"/>
      <c r="L103" s="93"/>
    </row>
    <row r="104" spans="1:12" ht="16">
      <c r="A104" s="104"/>
      <c r="B104" s="104"/>
      <c r="C104" s="104"/>
      <c r="D104" s="104"/>
      <c r="E104" s="101">
        <v>103</v>
      </c>
      <c r="F104" s="104"/>
      <c r="G104" s="104"/>
      <c r="H104" s="104"/>
      <c r="I104" s="105"/>
      <c r="J104" s="91">
        <f t="shared" ref="J104:J167" si="1">IF(OR(H104=5,H104=10, H104=15, H104="BP",H104="SCR"),"NT",I104)</f>
        <v>0</v>
      </c>
      <c r="K104" s="92"/>
      <c r="L104" s="93"/>
    </row>
    <row r="105" spans="1:12" ht="16">
      <c r="A105" s="104"/>
      <c r="B105" s="104"/>
      <c r="C105" s="104"/>
      <c r="D105" s="104"/>
      <c r="E105" s="101">
        <v>104</v>
      </c>
      <c r="F105" s="104"/>
      <c r="G105" s="104"/>
      <c r="H105" s="104"/>
      <c r="I105" s="105"/>
      <c r="J105" s="91">
        <f t="shared" si="1"/>
        <v>0</v>
      </c>
      <c r="K105" s="92"/>
      <c r="L105" s="93"/>
    </row>
    <row r="106" spans="1:12" ht="16">
      <c r="A106" s="104"/>
      <c r="B106" s="104"/>
      <c r="C106" s="104"/>
      <c r="D106" s="104"/>
      <c r="E106" s="101">
        <v>105</v>
      </c>
      <c r="F106" s="104"/>
      <c r="G106" s="104"/>
      <c r="H106" s="104"/>
      <c r="I106" s="105"/>
      <c r="J106" s="91">
        <f t="shared" si="1"/>
        <v>0</v>
      </c>
      <c r="K106" s="92"/>
      <c r="L106" s="93"/>
    </row>
    <row r="107" spans="1:12" ht="16">
      <c r="A107" s="104"/>
      <c r="B107" s="104"/>
      <c r="C107" s="104"/>
      <c r="D107" s="104"/>
      <c r="E107" s="101">
        <v>106</v>
      </c>
      <c r="F107" s="104"/>
      <c r="G107" s="104"/>
      <c r="H107" s="104"/>
      <c r="I107" s="105"/>
      <c r="J107" s="91">
        <f t="shared" si="1"/>
        <v>0</v>
      </c>
      <c r="K107" s="92"/>
      <c r="L107" s="93"/>
    </row>
    <row r="108" spans="1:12" ht="16">
      <c r="A108" s="104"/>
      <c r="B108" s="104"/>
      <c r="C108" s="104"/>
      <c r="D108" s="104"/>
      <c r="E108" s="101">
        <v>107</v>
      </c>
      <c r="F108" s="104"/>
      <c r="G108" s="104"/>
      <c r="H108" s="104"/>
      <c r="I108" s="105"/>
      <c r="J108" s="91">
        <f t="shared" si="1"/>
        <v>0</v>
      </c>
      <c r="K108" s="92"/>
      <c r="L108" s="93"/>
    </row>
    <row r="109" spans="1:12" ht="16">
      <c r="A109" s="104"/>
      <c r="B109" s="104"/>
      <c r="C109" s="104"/>
      <c r="D109" s="104"/>
      <c r="E109" s="101">
        <v>108</v>
      </c>
      <c r="F109" s="104"/>
      <c r="G109" s="104"/>
      <c r="H109" s="104"/>
      <c r="I109" s="105"/>
      <c r="J109" s="91">
        <f t="shared" si="1"/>
        <v>0</v>
      </c>
      <c r="K109" s="92"/>
      <c r="L109" s="93"/>
    </row>
    <row r="110" spans="1:12" ht="16">
      <c r="A110" s="104"/>
      <c r="B110" s="104"/>
      <c r="C110" s="104"/>
      <c r="D110" s="104"/>
      <c r="E110" s="101">
        <v>109</v>
      </c>
      <c r="F110" s="104"/>
      <c r="G110" s="104"/>
      <c r="H110" s="104"/>
      <c r="I110" s="105"/>
      <c r="J110" s="91">
        <f t="shared" si="1"/>
        <v>0</v>
      </c>
      <c r="K110" s="92"/>
      <c r="L110" s="93"/>
    </row>
    <row r="111" spans="1:12" ht="16">
      <c r="A111" s="104"/>
      <c r="B111" s="104"/>
      <c r="C111" s="104"/>
      <c r="D111" s="104"/>
      <c r="E111" s="101">
        <v>110</v>
      </c>
      <c r="F111" s="104"/>
      <c r="G111" s="104"/>
      <c r="H111" s="104"/>
      <c r="I111" s="105"/>
      <c r="J111" s="91">
        <f t="shared" si="1"/>
        <v>0</v>
      </c>
      <c r="K111" s="92"/>
      <c r="L111" s="93"/>
    </row>
    <row r="112" spans="1:12" ht="16">
      <c r="A112" s="104"/>
      <c r="B112" s="104"/>
      <c r="C112" s="104"/>
      <c r="D112" s="104"/>
      <c r="E112" s="101">
        <v>111</v>
      </c>
      <c r="F112" s="104"/>
      <c r="G112" s="104"/>
      <c r="H112" s="104"/>
      <c r="I112" s="105"/>
      <c r="J112" s="91">
        <f t="shared" si="1"/>
        <v>0</v>
      </c>
      <c r="K112" s="92"/>
      <c r="L112" s="93"/>
    </row>
    <row r="113" spans="1:12" ht="16">
      <c r="A113" s="104"/>
      <c r="B113" s="104"/>
      <c r="C113" s="104"/>
      <c r="D113" s="104"/>
      <c r="E113" s="101">
        <v>112</v>
      </c>
      <c r="F113" s="104"/>
      <c r="G113" s="104"/>
      <c r="H113" s="104"/>
      <c r="I113" s="105"/>
      <c r="J113" s="91">
        <f t="shared" si="1"/>
        <v>0</v>
      </c>
      <c r="K113" s="92"/>
      <c r="L113" s="93"/>
    </row>
    <row r="114" spans="1:12" ht="16">
      <c r="A114" s="104"/>
      <c r="B114" s="104"/>
      <c r="C114" s="104"/>
      <c r="D114" s="104"/>
      <c r="E114" s="101">
        <v>113</v>
      </c>
      <c r="F114" s="104"/>
      <c r="G114" s="104"/>
      <c r="H114" s="104"/>
      <c r="I114" s="105"/>
      <c r="J114" s="91">
        <f t="shared" si="1"/>
        <v>0</v>
      </c>
      <c r="K114" s="92"/>
      <c r="L114" s="93"/>
    </row>
    <row r="115" spans="1:12" ht="16">
      <c r="A115" s="104"/>
      <c r="B115" s="104"/>
      <c r="C115" s="104"/>
      <c r="D115" s="104"/>
      <c r="E115" s="101">
        <v>114</v>
      </c>
      <c r="F115" s="104"/>
      <c r="G115" s="104"/>
      <c r="H115" s="104"/>
      <c r="I115" s="105"/>
      <c r="J115" s="91">
        <f t="shared" si="1"/>
        <v>0</v>
      </c>
      <c r="K115" s="92"/>
      <c r="L115" s="93"/>
    </row>
    <row r="116" spans="1:12" ht="16">
      <c r="A116" s="104"/>
      <c r="B116" s="104"/>
      <c r="C116" s="104"/>
      <c r="D116" s="104"/>
      <c r="E116" s="101">
        <v>115</v>
      </c>
      <c r="F116" s="104"/>
      <c r="G116" s="104"/>
      <c r="H116" s="104"/>
      <c r="I116" s="105"/>
      <c r="J116" s="91">
        <f t="shared" si="1"/>
        <v>0</v>
      </c>
      <c r="K116" s="92"/>
      <c r="L116" s="93"/>
    </row>
    <row r="117" spans="1:12" ht="16">
      <c r="A117" s="104"/>
      <c r="B117" s="104"/>
      <c r="C117" s="104"/>
      <c r="D117" s="104"/>
      <c r="E117" s="101">
        <v>116</v>
      </c>
      <c r="F117" s="104"/>
      <c r="G117" s="104"/>
      <c r="H117" s="104"/>
      <c r="I117" s="105"/>
      <c r="J117" s="91">
        <f t="shared" si="1"/>
        <v>0</v>
      </c>
      <c r="K117" s="92"/>
      <c r="L117" s="93"/>
    </row>
    <row r="118" spans="1:12" ht="16">
      <c r="A118" s="104"/>
      <c r="B118" s="104"/>
      <c r="C118" s="104"/>
      <c r="D118" s="104"/>
      <c r="E118" s="101">
        <v>117</v>
      </c>
      <c r="F118" s="104"/>
      <c r="G118" s="104"/>
      <c r="H118" s="104"/>
      <c r="I118" s="105"/>
      <c r="J118" s="91">
        <f t="shared" si="1"/>
        <v>0</v>
      </c>
      <c r="K118" s="92"/>
      <c r="L118" s="93"/>
    </row>
    <row r="119" spans="1:12" ht="16">
      <c r="A119" s="104"/>
      <c r="B119" s="104"/>
      <c r="C119" s="104"/>
      <c r="D119" s="104"/>
      <c r="E119" s="101">
        <v>118</v>
      </c>
      <c r="F119" s="104"/>
      <c r="G119" s="104"/>
      <c r="H119" s="104"/>
      <c r="I119" s="105"/>
      <c r="J119" s="91">
        <f t="shared" si="1"/>
        <v>0</v>
      </c>
      <c r="K119" s="92"/>
      <c r="L119" s="93"/>
    </row>
    <row r="120" spans="1:12" ht="16">
      <c r="A120" s="104"/>
      <c r="B120" s="104"/>
      <c r="C120" s="104"/>
      <c r="D120" s="104"/>
      <c r="E120" s="101">
        <v>119</v>
      </c>
      <c r="F120" s="104"/>
      <c r="G120" s="104"/>
      <c r="H120" s="104"/>
      <c r="I120" s="105"/>
      <c r="J120" s="91">
        <f t="shared" si="1"/>
        <v>0</v>
      </c>
      <c r="K120" s="92"/>
      <c r="L120" s="93"/>
    </row>
    <row r="121" spans="1:12" ht="16">
      <c r="A121" s="104"/>
      <c r="B121" s="104"/>
      <c r="C121" s="104"/>
      <c r="D121" s="104"/>
      <c r="E121" s="101">
        <v>120</v>
      </c>
      <c r="F121" s="104"/>
      <c r="G121" s="104"/>
      <c r="H121" s="104"/>
      <c r="I121" s="105"/>
      <c r="J121" s="91">
        <f t="shared" si="1"/>
        <v>0</v>
      </c>
      <c r="K121" s="92"/>
      <c r="L121" s="93"/>
    </row>
    <row r="122" spans="1:12" ht="16">
      <c r="A122" s="104"/>
      <c r="B122" s="104"/>
      <c r="C122" s="104"/>
      <c r="D122" s="104"/>
      <c r="E122" s="101">
        <v>121</v>
      </c>
      <c r="F122" s="104"/>
      <c r="G122" s="104"/>
      <c r="H122" s="104"/>
      <c r="I122" s="105"/>
      <c r="J122" s="91">
        <f t="shared" si="1"/>
        <v>0</v>
      </c>
      <c r="K122" s="92"/>
      <c r="L122" s="93"/>
    </row>
    <row r="123" spans="1:12" ht="16">
      <c r="A123" s="104"/>
      <c r="B123" s="104"/>
      <c r="C123" s="104"/>
      <c r="D123" s="104"/>
      <c r="E123" s="101">
        <v>122</v>
      </c>
      <c r="F123" s="104"/>
      <c r="G123" s="104"/>
      <c r="H123" s="104"/>
      <c r="I123" s="105"/>
      <c r="J123" s="91">
        <f t="shared" si="1"/>
        <v>0</v>
      </c>
      <c r="K123" s="92"/>
      <c r="L123" s="93"/>
    </row>
    <row r="124" spans="1:12" ht="16">
      <c r="A124" s="104"/>
      <c r="B124" s="104"/>
      <c r="C124" s="104"/>
      <c r="D124" s="104"/>
      <c r="E124" s="101">
        <v>123</v>
      </c>
      <c r="F124" s="104"/>
      <c r="G124" s="104"/>
      <c r="H124" s="104"/>
      <c r="I124" s="105"/>
      <c r="J124" s="91">
        <f t="shared" si="1"/>
        <v>0</v>
      </c>
      <c r="K124" s="92"/>
      <c r="L124" s="93"/>
    </row>
    <row r="125" spans="1:12" ht="16">
      <c r="A125" s="104"/>
      <c r="B125" s="104"/>
      <c r="C125" s="104"/>
      <c r="D125" s="104"/>
      <c r="E125" s="101">
        <v>124</v>
      </c>
      <c r="F125" s="104"/>
      <c r="G125" s="104"/>
      <c r="H125" s="104"/>
      <c r="I125" s="105"/>
      <c r="J125" s="91">
        <f t="shared" si="1"/>
        <v>0</v>
      </c>
      <c r="K125" s="92"/>
      <c r="L125" s="93"/>
    </row>
    <row r="126" spans="1:12" ht="16">
      <c r="A126" s="104"/>
      <c r="B126" s="104"/>
      <c r="C126" s="104"/>
      <c r="D126" s="104"/>
      <c r="E126" s="101">
        <v>125</v>
      </c>
      <c r="F126" s="104"/>
      <c r="G126" s="104"/>
      <c r="H126" s="104"/>
      <c r="I126" s="105"/>
      <c r="J126" s="91">
        <f t="shared" si="1"/>
        <v>0</v>
      </c>
      <c r="K126" s="92"/>
      <c r="L126" s="93"/>
    </row>
    <row r="127" spans="1:12" ht="16">
      <c r="A127" s="104"/>
      <c r="B127" s="104"/>
      <c r="C127" s="104"/>
      <c r="D127" s="104"/>
      <c r="E127" s="101">
        <v>126</v>
      </c>
      <c r="F127" s="104"/>
      <c r="G127" s="104"/>
      <c r="H127" s="104"/>
      <c r="I127" s="105"/>
      <c r="J127" s="91">
        <f t="shared" si="1"/>
        <v>0</v>
      </c>
      <c r="K127" s="92"/>
      <c r="L127" s="93"/>
    </row>
    <row r="128" spans="1:12" ht="16">
      <c r="A128" s="104"/>
      <c r="B128" s="104"/>
      <c r="C128" s="104"/>
      <c r="D128" s="104"/>
      <c r="E128" s="101">
        <v>127</v>
      </c>
      <c r="F128" s="104"/>
      <c r="G128" s="104"/>
      <c r="H128" s="104"/>
      <c r="I128" s="105"/>
      <c r="J128" s="91">
        <f t="shared" si="1"/>
        <v>0</v>
      </c>
      <c r="K128" s="92"/>
      <c r="L128" s="93"/>
    </row>
    <row r="129" spans="1:12" ht="16">
      <c r="A129" s="104"/>
      <c r="B129" s="104"/>
      <c r="C129" s="104"/>
      <c r="D129" s="104"/>
      <c r="E129" s="101">
        <v>128</v>
      </c>
      <c r="F129" s="104"/>
      <c r="G129" s="104"/>
      <c r="H129" s="104"/>
      <c r="I129" s="105"/>
      <c r="J129" s="91">
        <f t="shared" si="1"/>
        <v>0</v>
      </c>
      <c r="K129" s="92"/>
      <c r="L129" s="93"/>
    </row>
    <row r="130" spans="1:12" ht="16">
      <c r="A130" s="104"/>
      <c r="B130" s="104"/>
      <c r="C130" s="104"/>
      <c r="D130" s="104"/>
      <c r="E130" s="101">
        <v>129</v>
      </c>
      <c r="F130" s="104"/>
      <c r="G130" s="104"/>
      <c r="H130" s="104"/>
      <c r="I130" s="105"/>
      <c r="J130" s="91">
        <f t="shared" si="1"/>
        <v>0</v>
      </c>
      <c r="K130" s="92"/>
      <c r="L130" s="93"/>
    </row>
    <row r="131" spans="1:12" ht="16">
      <c r="A131" s="104"/>
      <c r="B131" s="104"/>
      <c r="C131" s="104"/>
      <c r="D131" s="104"/>
      <c r="E131" s="101">
        <v>130</v>
      </c>
      <c r="F131" s="104"/>
      <c r="G131" s="104"/>
      <c r="H131" s="104"/>
      <c r="I131" s="105"/>
      <c r="J131" s="91">
        <f t="shared" si="1"/>
        <v>0</v>
      </c>
      <c r="K131" s="92"/>
      <c r="L131" s="93"/>
    </row>
    <row r="132" spans="1:12" ht="16">
      <c r="A132" s="104"/>
      <c r="B132" s="104"/>
      <c r="C132" s="104"/>
      <c r="D132" s="104"/>
      <c r="E132" s="101">
        <v>131</v>
      </c>
      <c r="F132" s="104"/>
      <c r="G132" s="104"/>
      <c r="H132" s="104"/>
      <c r="I132" s="105"/>
      <c r="J132" s="91">
        <f t="shared" si="1"/>
        <v>0</v>
      </c>
      <c r="K132" s="92"/>
      <c r="L132" s="93"/>
    </row>
    <row r="133" spans="1:12" ht="16">
      <c r="A133" s="104"/>
      <c r="B133" s="104"/>
      <c r="C133" s="104"/>
      <c r="D133" s="104"/>
      <c r="E133" s="101">
        <v>132</v>
      </c>
      <c r="F133" s="104"/>
      <c r="G133" s="104"/>
      <c r="H133" s="104"/>
      <c r="I133" s="105"/>
      <c r="J133" s="91">
        <f t="shared" si="1"/>
        <v>0</v>
      </c>
      <c r="K133" s="92"/>
      <c r="L133" s="93"/>
    </row>
    <row r="134" spans="1:12" ht="16">
      <c r="A134" s="104"/>
      <c r="B134" s="104"/>
      <c r="C134" s="104"/>
      <c r="D134" s="104"/>
      <c r="E134" s="101">
        <v>133</v>
      </c>
      <c r="F134" s="104"/>
      <c r="G134" s="104"/>
      <c r="H134" s="104"/>
      <c r="I134" s="105"/>
      <c r="J134" s="91">
        <f t="shared" si="1"/>
        <v>0</v>
      </c>
      <c r="K134" s="92"/>
      <c r="L134" s="93"/>
    </row>
    <row r="135" spans="1:12" ht="16">
      <c r="A135" s="104"/>
      <c r="B135" s="104"/>
      <c r="C135" s="104"/>
      <c r="D135" s="104"/>
      <c r="E135" s="101">
        <v>134</v>
      </c>
      <c r="F135" s="104"/>
      <c r="G135" s="104"/>
      <c r="H135" s="104"/>
      <c r="I135" s="105"/>
      <c r="J135" s="91">
        <f t="shared" si="1"/>
        <v>0</v>
      </c>
      <c r="K135" s="92"/>
      <c r="L135" s="93"/>
    </row>
    <row r="136" spans="1:12" ht="16">
      <c r="A136" s="104"/>
      <c r="B136" s="104"/>
      <c r="C136" s="104"/>
      <c r="D136" s="104"/>
      <c r="E136" s="101">
        <v>135</v>
      </c>
      <c r="F136" s="104"/>
      <c r="G136" s="104"/>
      <c r="H136" s="104"/>
      <c r="I136" s="105"/>
      <c r="J136" s="91">
        <f t="shared" si="1"/>
        <v>0</v>
      </c>
      <c r="K136" s="92"/>
      <c r="L136" s="93"/>
    </row>
    <row r="137" spans="1:12" ht="16">
      <c r="A137" s="104"/>
      <c r="B137" s="104"/>
      <c r="C137" s="104"/>
      <c r="D137" s="104"/>
      <c r="E137" s="101">
        <v>136</v>
      </c>
      <c r="F137" s="104"/>
      <c r="G137" s="104"/>
      <c r="H137" s="104"/>
      <c r="I137" s="105"/>
      <c r="J137" s="91">
        <f t="shared" si="1"/>
        <v>0</v>
      </c>
      <c r="K137" s="92"/>
      <c r="L137" s="93"/>
    </row>
    <row r="138" spans="1:12" ht="16">
      <c r="A138" s="104"/>
      <c r="B138" s="104"/>
      <c r="C138" s="104"/>
      <c r="D138" s="104"/>
      <c r="E138" s="101">
        <v>137</v>
      </c>
      <c r="F138" s="104"/>
      <c r="G138" s="104"/>
      <c r="H138" s="104"/>
      <c r="I138" s="105"/>
      <c r="J138" s="91">
        <f t="shared" si="1"/>
        <v>0</v>
      </c>
      <c r="K138" s="92"/>
      <c r="L138" s="93"/>
    </row>
    <row r="139" spans="1:12" ht="16">
      <c r="A139" s="104"/>
      <c r="B139" s="104"/>
      <c r="C139" s="104"/>
      <c r="D139" s="104"/>
      <c r="E139" s="101">
        <v>138</v>
      </c>
      <c r="F139" s="104"/>
      <c r="G139" s="104"/>
      <c r="H139" s="104"/>
      <c r="I139" s="105"/>
      <c r="J139" s="91">
        <f t="shared" si="1"/>
        <v>0</v>
      </c>
      <c r="K139" s="92"/>
      <c r="L139" s="93"/>
    </row>
    <row r="140" spans="1:12" ht="16">
      <c r="A140" s="104"/>
      <c r="B140" s="104"/>
      <c r="C140" s="104"/>
      <c r="D140" s="104"/>
      <c r="E140" s="101">
        <v>139</v>
      </c>
      <c r="F140" s="104"/>
      <c r="G140" s="104"/>
      <c r="H140" s="104"/>
      <c r="I140" s="105"/>
      <c r="J140" s="91">
        <f t="shared" si="1"/>
        <v>0</v>
      </c>
      <c r="K140" s="92"/>
      <c r="L140" s="93"/>
    </row>
    <row r="141" spans="1:12" ht="16">
      <c r="A141" s="104"/>
      <c r="B141" s="104"/>
      <c r="C141" s="104"/>
      <c r="D141" s="104"/>
      <c r="E141" s="101">
        <v>140</v>
      </c>
      <c r="F141" s="104"/>
      <c r="G141" s="104"/>
      <c r="H141" s="104"/>
      <c r="I141" s="105"/>
      <c r="J141" s="91">
        <f t="shared" si="1"/>
        <v>0</v>
      </c>
      <c r="K141" s="92"/>
      <c r="L141" s="93"/>
    </row>
    <row r="142" spans="1:12" ht="16">
      <c r="A142" s="104"/>
      <c r="B142" s="104"/>
      <c r="C142" s="104"/>
      <c r="D142" s="104"/>
      <c r="E142" s="101">
        <v>141</v>
      </c>
      <c r="F142" s="104"/>
      <c r="G142" s="104"/>
      <c r="H142" s="104"/>
      <c r="I142" s="105"/>
      <c r="J142" s="91">
        <f t="shared" si="1"/>
        <v>0</v>
      </c>
      <c r="K142" s="92"/>
      <c r="L142" s="93"/>
    </row>
    <row r="143" spans="1:12" ht="16">
      <c r="A143" s="104"/>
      <c r="B143" s="104"/>
      <c r="C143" s="104"/>
      <c r="D143" s="104"/>
      <c r="E143" s="101">
        <v>142</v>
      </c>
      <c r="F143" s="104"/>
      <c r="G143" s="104"/>
      <c r="H143" s="104"/>
      <c r="I143" s="105"/>
      <c r="J143" s="91">
        <f t="shared" si="1"/>
        <v>0</v>
      </c>
      <c r="K143" s="92"/>
      <c r="L143" s="93"/>
    </row>
    <row r="144" spans="1:12" ht="16">
      <c r="A144" s="104"/>
      <c r="B144" s="104"/>
      <c r="C144" s="104"/>
      <c r="D144" s="104"/>
      <c r="E144" s="101">
        <v>143</v>
      </c>
      <c r="F144" s="104"/>
      <c r="G144" s="104"/>
      <c r="H144" s="104"/>
      <c r="I144" s="105"/>
      <c r="J144" s="91">
        <f t="shared" si="1"/>
        <v>0</v>
      </c>
      <c r="K144" s="92"/>
      <c r="L144" s="93"/>
    </row>
    <row r="145" spans="1:12" ht="16">
      <c r="A145" s="104"/>
      <c r="B145" s="104"/>
      <c r="C145" s="104"/>
      <c r="D145" s="104"/>
      <c r="E145" s="101">
        <v>144</v>
      </c>
      <c r="F145" s="104"/>
      <c r="G145" s="104"/>
      <c r="H145" s="104"/>
      <c r="I145" s="105"/>
      <c r="J145" s="91">
        <f t="shared" si="1"/>
        <v>0</v>
      </c>
      <c r="K145" s="92"/>
      <c r="L145" s="93"/>
    </row>
    <row r="146" spans="1:12" ht="16">
      <c r="A146" s="104"/>
      <c r="B146" s="104"/>
      <c r="C146" s="104"/>
      <c r="D146" s="104"/>
      <c r="E146" s="101">
        <v>145</v>
      </c>
      <c r="F146" s="104"/>
      <c r="G146" s="104"/>
      <c r="H146" s="104"/>
      <c r="I146" s="105"/>
      <c r="J146" s="91">
        <f t="shared" si="1"/>
        <v>0</v>
      </c>
      <c r="K146" s="92"/>
      <c r="L146" s="93"/>
    </row>
    <row r="147" spans="1:12" ht="16">
      <c r="A147" s="104"/>
      <c r="B147" s="104"/>
      <c r="C147" s="104"/>
      <c r="D147" s="104"/>
      <c r="E147" s="101">
        <v>146</v>
      </c>
      <c r="F147" s="104"/>
      <c r="G147" s="104"/>
      <c r="H147" s="104"/>
      <c r="I147" s="105"/>
      <c r="J147" s="91">
        <f t="shared" si="1"/>
        <v>0</v>
      </c>
      <c r="K147" s="92"/>
      <c r="L147" s="93"/>
    </row>
    <row r="148" spans="1:12" ht="16">
      <c r="A148" s="104"/>
      <c r="B148" s="104"/>
      <c r="C148" s="104"/>
      <c r="D148" s="104"/>
      <c r="E148" s="101">
        <v>147</v>
      </c>
      <c r="F148" s="104"/>
      <c r="G148" s="104"/>
      <c r="H148" s="104"/>
      <c r="I148" s="105"/>
      <c r="J148" s="91">
        <f t="shared" si="1"/>
        <v>0</v>
      </c>
      <c r="K148" s="92"/>
      <c r="L148" s="93"/>
    </row>
    <row r="149" spans="1:12" ht="16">
      <c r="A149" s="104"/>
      <c r="B149" s="104"/>
      <c r="C149" s="104"/>
      <c r="D149" s="104"/>
      <c r="E149" s="101">
        <v>148</v>
      </c>
      <c r="F149" s="104"/>
      <c r="G149" s="104"/>
      <c r="H149" s="104"/>
      <c r="I149" s="105"/>
      <c r="J149" s="91">
        <f t="shared" si="1"/>
        <v>0</v>
      </c>
      <c r="K149" s="92"/>
      <c r="L149" s="93"/>
    </row>
    <row r="150" spans="1:12" ht="16">
      <c r="A150" s="104"/>
      <c r="B150" s="104"/>
      <c r="C150" s="104"/>
      <c r="D150" s="104"/>
      <c r="E150" s="101">
        <v>149</v>
      </c>
      <c r="F150" s="104"/>
      <c r="G150" s="104"/>
      <c r="H150" s="104"/>
      <c r="I150" s="105"/>
      <c r="J150" s="91">
        <f t="shared" si="1"/>
        <v>0</v>
      </c>
      <c r="K150" s="92"/>
      <c r="L150" s="93"/>
    </row>
    <row r="151" spans="1:12" ht="16">
      <c r="A151" s="104"/>
      <c r="B151" s="104"/>
      <c r="C151" s="104"/>
      <c r="D151" s="104"/>
      <c r="E151" s="101">
        <v>150</v>
      </c>
      <c r="F151" s="104"/>
      <c r="G151" s="104"/>
      <c r="H151" s="104"/>
      <c r="I151" s="105"/>
      <c r="J151" s="91">
        <f t="shared" si="1"/>
        <v>0</v>
      </c>
      <c r="K151" s="92"/>
      <c r="L151" s="93"/>
    </row>
    <row r="152" spans="1:12" ht="16">
      <c r="A152" s="104"/>
      <c r="B152" s="104"/>
      <c r="C152" s="104"/>
      <c r="D152" s="104"/>
      <c r="E152" s="101">
        <v>151</v>
      </c>
      <c r="F152" s="104"/>
      <c r="G152" s="104"/>
      <c r="H152" s="104"/>
      <c r="I152" s="105"/>
      <c r="J152" s="91">
        <f t="shared" si="1"/>
        <v>0</v>
      </c>
      <c r="K152" s="92"/>
      <c r="L152" s="93"/>
    </row>
    <row r="153" spans="1:12" ht="16">
      <c r="A153" s="104"/>
      <c r="B153" s="104"/>
      <c r="C153" s="104"/>
      <c r="D153" s="104"/>
      <c r="E153" s="101">
        <v>152</v>
      </c>
      <c r="F153" s="104"/>
      <c r="G153" s="104"/>
      <c r="H153" s="104"/>
      <c r="I153" s="105"/>
      <c r="J153" s="91">
        <f t="shared" si="1"/>
        <v>0</v>
      </c>
      <c r="K153" s="92"/>
      <c r="L153" s="93"/>
    </row>
    <row r="154" spans="1:12" ht="16">
      <c r="A154" s="104"/>
      <c r="B154" s="104"/>
      <c r="C154" s="104"/>
      <c r="D154" s="104"/>
      <c r="E154" s="101">
        <v>153</v>
      </c>
      <c r="F154" s="104"/>
      <c r="G154" s="104"/>
      <c r="H154" s="104"/>
      <c r="I154" s="105"/>
      <c r="J154" s="91">
        <f t="shared" si="1"/>
        <v>0</v>
      </c>
      <c r="K154" s="92"/>
      <c r="L154" s="93"/>
    </row>
    <row r="155" spans="1:12" ht="16">
      <c r="A155" s="104"/>
      <c r="B155" s="104"/>
      <c r="C155" s="104"/>
      <c r="D155" s="104"/>
      <c r="E155" s="101">
        <v>154</v>
      </c>
      <c r="F155" s="104"/>
      <c r="G155" s="104"/>
      <c r="H155" s="104"/>
      <c r="I155" s="105"/>
      <c r="J155" s="91">
        <f t="shared" si="1"/>
        <v>0</v>
      </c>
      <c r="K155" s="92"/>
      <c r="L155" s="93"/>
    </row>
    <row r="156" spans="1:12" ht="16">
      <c r="A156" s="104"/>
      <c r="B156" s="104"/>
      <c r="C156" s="104"/>
      <c r="D156" s="104"/>
      <c r="E156" s="101">
        <v>155</v>
      </c>
      <c r="F156" s="104"/>
      <c r="G156" s="104"/>
      <c r="H156" s="104"/>
      <c r="I156" s="105"/>
      <c r="J156" s="91">
        <f t="shared" si="1"/>
        <v>0</v>
      </c>
      <c r="K156" s="92"/>
      <c r="L156" s="93"/>
    </row>
    <row r="157" spans="1:12" ht="16">
      <c r="A157" s="104"/>
      <c r="B157" s="104"/>
      <c r="C157" s="104"/>
      <c r="D157" s="104"/>
      <c r="E157" s="101">
        <v>156</v>
      </c>
      <c r="F157" s="104"/>
      <c r="G157" s="104"/>
      <c r="H157" s="104"/>
      <c r="I157" s="105"/>
      <c r="J157" s="91">
        <f t="shared" si="1"/>
        <v>0</v>
      </c>
      <c r="K157" s="92"/>
      <c r="L157" s="93"/>
    </row>
    <row r="158" spans="1:12" ht="16">
      <c r="A158" s="104"/>
      <c r="B158" s="104"/>
      <c r="C158" s="104"/>
      <c r="D158" s="104"/>
      <c r="E158" s="101">
        <v>157</v>
      </c>
      <c r="F158" s="104"/>
      <c r="G158" s="104"/>
      <c r="H158" s="104"/>
      <c r="I158" s="105"/>
      <c r="J158" s="91">
        <f t="shared" si="1"/>
        <v>0</v>
      </c>
      <c r="K158" s="92"/>
      <c r="L158" s="93"/>
    </row>
    <row r="159" spans="1:12" ht="16">
      <c r="A159" s="104"/>
      <c r="B159" s="104"/>
      <c r="C159" s="104"/>
      <c r="D159" s="104"/>
      <c r="E159" s="101">
        <v>158</v>
      </c>
      <c r="F159" s="104"/>
      <c r="G159" s="104"/>
      <c r="H159" s="104"/>
      <c r="I159" s="105"/>
      <c r="J159" s="91">
        <f t="shared" si="1"/>
        <v>0</v>
      </c>
      <c r="K159" s="92"/>
      <c r="L159" s="93"/>
    </row>
    <row r="160" spans="1:12" ht="16">
      <c r="A160" s="104"/>
      <c r="B160" s="104"/>
      <c r="C160" s="104"/>
      <c r="D160" s="104"/>
      <c r="E160" s="101">
        <v>159</v>
      </c>
      <c r="F160" s="104"/>
      <c r="G160" s="104"/>
      <c r="H160" s="104"/>
      <c r="I160" s="105"/>
      <c r="J160" s="91">
        <f t="shared" si="1"/>
        <v>0</v>
      </c>
      <c r="K160" s="92"/>
      <c r="L160" s="93"/>
    </row>
    <row r="161" spans="1:12" ht="16">
      <c r="A161" s="104"/>
      <c r="B161" s="104"/>
      <c r="C161" s="104"/>
      <c r="D161" s="104"/>
      <c r="E161" s="101">
        <v>160</v>
      </c>
      <c r="F161" s="104"/>
      <c r="G161" s="104"/>
      <c r="H161" s="104"/>
      <c r="I161" s="105"/>
      <c r="J161" s="91">
        <f t="shared" si="1"/>
        <v>0</v>
      </c>
      <c r="K161" s="92"/>
      <c r="L161" s="93"/>
    </row>
    <row r="162" spans="1:12" ht="16">
      <c r="A162" s="104"/>
      <c r="B162" s="104"/>
      <c r="C162" s="104"/>
      <c r="D162" s="104"/>
      <c r="E162" s="101">
        <v>161</v>
      </c>
      <c r="F162" s="104"/>
      <c r="G162" s="104"/>
      <c r="H162" s="104"/>
      <c r="I162" s="105"/>
      <c r="J162" s="91">
        <f t="shared" si="1"/>
        <v>0</v>
      </c>
      <c r="K162" s="92"/>
      <c r="L162" s="93"/>
    </row>
    <row r="163" spans="1:12" ht="16">
      <c r="A163" s="104"/>
      <c r="B163" s="104"/>
      <c r="C163" s="104"/>
      <c r="D163" s="104"/>
      <c r="E163" s="101">
        <v>162</v>
      </c>
      <c r="F163" s="104"/>
      <c r="G163" s="104"/>
      <c r="H163" s="104"/>
      <c r="I163" s="105"/>
      <c r="J163" s="91">
        <f t="shared" si="1"/>
        <v>0</v>
      </c>
      <c r="K163" s="92"/>
      <c r="L163" s="93"/>
    </row>
    <row r="164" spans="1:12" ht="16">
      <c r="A164" s="104"/>
      <c r="B164" s="104"/>
      <c r="C164" s="104"/>
      <c r="D164" s="104"/>
      <c r="E164" s="101">
        <v>163</v>
      </c>
      <c r="F164" s="104"/>
      <c r="G164" s="104"/>
      <c r="H164" s="104"/>
      <c r="I164" s="105"/>
      <c r="J164" s="91">
        <f t="shared" si="1"/>
        <v>0</v>
      </c>
      <c r="K164" s="92"/>
      <c r="L164" s="93"/>
    </row>
    <row r="165" spans="1:12" ht="16">
      <c r="A165" s="104"/>
      <c r="B165" s="104"/>
      <c r="C165" s="104"/>
      <c r="D165" s="104"/>
      <c r="E165" s="101">
        <v>164</v>
      </c>
      <c r="F165" s="104"/>
      <c r="G165" s="104"/>
      <c r="H165" s="104"/>
      <c r="I165" s="105"/>
      <c r="J165" s="91">
        <f t="shared" si="1"/>
        <v>0</v>
      </c>
      <c r="K165" s="92"/>
      <c r="L165" s="93"/>
    </row>
    <row r="166" spans="1:12" ht="16">
      <c r="A166" s="104"/>
      <c r="B166" s="104"/>
      <c r="C166" s="104"/>
      <c r="D166" s="104"/>
      <c r="E166" s="101">
        <v>165</v>
      </c>
      <c r="F166" s="104"/>
      <c r="G166" s="104"/>
      <c r="H166" s="104"/>
      <c r="I166" s="105"/>
      <c r="J166" s="91">
        <f t="shared" si="1"/>
        <v>0</v>
      </c>
      <c r="K166" s="92"/>
      <c r="L166" s="93"/>
    </row>
    <row r="167" spans="1:12" ht="16">
      <c r="A167" s="104"/>
      <c r="B167" s="104"/>
      <c r="C167" s="104"/>
      <c r="D167" s="104"/>
      <c r="E167" s="101">
        <v>166</v>
      </c>
      <c r="F167" s="104"/>
      <c r="G167" s="104"/>
      <c r="H167" s="104"/>
      <c r="I167" s="105"/>
      <c r="J167" s="91">
        <f t="shared" si="1"/>
        <v>0</v>
      </c>
      <c r="K167" s="92"/>
      <c r="L167" s="93"/>
    </row>
    <row r="168" spans="1:12" ht="16">
      <c r="A168" s="104"/>
      <c r="B168" s="104"/>
      <c r="C168" s="104"/>
      <c r="D168" s="104"/>
      <c r="E168" s="101">
        <v>167</v>
      </c>
      <c r="F168" s="104"/>
      <c r="G168" s="104"/>
      <c r="H168" s="104"/>
      <c r="I168" s="105"/>
      <c r="J168" s="91">
        <f t="shared" ref="J168:J231" si="2">IF(OR(H168=5,H168=10, H168=15, H168="BP",H168="SCR"),"NT",I168)</f>
        <v>0</v>
      </c>
      <c r="K168" s="92"/>
      <c r="L168" s="93"/>
    </row>
    <row r="169" spans="1:12" ht="16">
      <c r="A169" s="104"/>
      <c r="B169" s="104"/>
      <c r="C169" s="104"/>
      <c r="D169" s="104"/>
      <c r="E169" s="101">
        <v>168</v>
      </c>
      <c r="F169" s="104"/>
      <c r="G169" s="104"/>
      <c r="H169" s="104"/>
      <c r="I169" s="105"/>
      <c r="J169" s="91">
        <f t="shared" si="2"/>
        <v>0</v>
      </c>
      <c r="K169" s="92"/>
      <c r="L169" s="93"/>
    </row>
    <row r="170" spans="1:12" ht="16">
      <c r="A170" s="104"/>
      <c r="B170" s="104"/>
      <c r="C170" s="104"/>
      <c r="D170" s="104"/>
      <c r="E170" s="101">
        <v>169</v>
      </c>
      <c r="F170" s="104"/>
      <c r="G170" s="104"/>
      <c r="H170" s="104"/>
      <c r="I170" s="105"/>
      <c r="J170" s="91">
        <f t="shared" si="2"/>
        <v>0</v>
      </c>
      <c r="K170" s="92"/>
      <c r="L170" s="93"/>
    </row>
    <row r="171" spans="1:12" ht="16">
      <c r="A171" s="104"/>
      <c r="B171" s="104"/>
      <c r="C171" s="104"/>
      <c r="D171" s="104"/>
      <c r="E171" s="101">
        <v>170</v>
      </c>
      <c r="F171" s="104"/>
      <c r="G171" s="104"/>
      <c r="H171" s="104"/>
      <c r="I171" s="105"/>
      <c r="J171" s="91">
        <f t="shared" si="2"/>
        <v>0</v>
      </c>
      <c r="K171" s="92"/>
      <c r="L171" s="93"/>
    </row>
    <row r="172" spans="1:12" ht="16">
      <c r="A172" s="104"/>
      <c r="B172" s="104"/>
      <c r="C172" s="104"/>
      <c r="D172" s="104"/>
      <c r="E172" s="101">
        <v>171</v>
      </c>
      <c r="F172" s="104"/>
      <c r="G172" s="104"/>
      <c r="H172" s="104"/>
      <c r="I172" s="105"/>
      <c r="J172" s="91">
        <f t="shared" si="2"/>
        <v>0</v>
      </c>
      <c r="K172" s="92"/>
      <c r="L172" s="93"/>
    </row>
    <row r="173" spans="1:12" ht="16">
      <c r="A173" s="104"/>
      <c r="B173" s="104"/>
      <c r="C173" s="104"/>
      <c r="D173" s="104"/>
      <c r="E173" s="101">
        <v>172</v>
      </c>
      <c r="F173" s="104"/>
      <c r="G173" s="104"/>
      <c r="H173" s="104"/>
      <c r="I173" s="105"/>
      <c r="J173" s="91">
        <f t="shared" si="2"/>
        <v>0</v>
      </c>
      <c r="K173" s="92"/>
      <c r="L173" s="93"/>
    </row>
    <row r="174" spans="1:12" ht="16">
      <c r="A174" s="104"/>
      <c r="B174" s="104"/>
      <c r="C174" s="104"/>
      <c r="D174" s="104"/>
      <c r="E174" s="101">
        <v>173</v>
      </c>
      <c r="F174" s="104"/>
      <c r="G174" s="104"/>
      <c r="H174" s="104"/>
      <c r="I174" s="105"/>
      <c r="J174" s="91">
        <f t="shared" si="2"/>
        <v>0</v>
      </c>
      <c r="K174" s="92"/>
      <c r="L174" s="93"/>
    </row>
    <row r="175" spans="1:12" ht="16">
      <c r="A175" s="104"/>
      <c r="B175" s="104"/>
      <c r="C175" s="104"/>
      <c r="D175" s="104"/>
      <c r="E175" s="101">
        <v>174</v>
      </c>
      <c r="F175" s="104"/>
      <c r="G175" s="104"/>
      <c r="H175" s="104"/>
      <c r="I175" s="105"/>
      <c r="J175" s="91">
        <f t="shared" si="2"/>
        <v>0</v>
      </c>
      <c r="K175" s="92"/>
      <c r="L175" s="93"/>
    </row>
    <row r="176" spans="1:12" ht="16">
      <c r="A176" s="104"/>
      <c r="B176" s="104"/>
      <c r="C176" s="104"/>
      <c r="D176" s="104"/>
      <c r="E176" s="101">
        <v>175</v>
      </c>
      <c r="F176" s="104"/>
      <c r="G176" s="104"/>
      <c r="H176" s="104"/>
      <c r="I176" s="105"/>
      <c r="J176" s="91">
        <f t="shared" si="2"/>
        <v>0</v>
      </c>
      <c r="K176" s="92"/>
      <c r="L176" s="93"/>
    </row>
    <row r="177" spans="1:12" ht="16">
      <c r="A177" s="104"/>
      <c r="B177" s="104"/>
      <c r="C177" s="104"/>
      <c r="D177" s="104"/>
      <c r="E177" s="101">
        <v>176</v>
      </c>
      <c r="F177" s="104"/>
      <c r="G177" s="104"/>
      <c r="H177" s="104"/>
      <c r="I177" s="105"/>
      <c r="J177" s="91">
        <f t="shared" si="2"/>
        <v>0</v>
      </c>
      <c r="K177" s="92"/>
      <c r="L177" s="93"/>
    </row>
    <row r="178" spans="1:12" ht="16">
      <c r="A178" s="104"/>
      <c r="B178" s="104"/>
      <c r="C178" s="104"/>
      <c r="D178" s="104"/>
      <c r="E178" s="101">
        <v>177</v>
      </c>
      <c r="F178" s="104"/>
      <c r="G178" s="104"/>
      <c r="H178" s="104"/>
      <c r="I178" s="105"/>
      <c r="J178" s="91">
        <f t="shared" si="2"/>
        <v>0</v>
      </c>
      <c r="K178" s="92"/>
      <c r="L178" s="93"/>
    </row>
    <row r="179" spans="1:12" ht="16">
      <c r="A179" s="104"/>
      <c r="B179" s="104"/>
      <c r="C179" s="104"/>
      <c r="D179" s="104"/>
      <c r="E179" s="101">
        <v>178</v>
      </c>
      <c r="F179" s="104"/>
      <c r="G179" s="104"/>
      <c r="H179" s="104"/>
      <c r="I179" s="105"/>
      <c r="J179" s="91">
        <f t="shared" si="2"/>
        <v>0</v>
      </c>
      <c r="K179" s="92"/>
      <c r="L179" s="93"/>
    </row>
    <row r="180" spans="1:12" ht="16">
      <c r="A180" s="104"/>
      <c r="B180" s="104"/>
      <c r="C180" s="104"/>
      <c r="D180" s="104"/>
      <c r="E180" s="101">
        <v>179</v>
      </c>
      <c r="F180" s="104"/>
      <c r="G180" s="104"/>
      <c r="H180" s="104"/>
      <c r="I180" s="105"/>
      <c r="J180" s="91">
        <f t="shared" si="2"/>
        <v>0</v>
      </c>
      <c r="K180" s="92"/>
      <c r="L180" s="93"/>
    </row>
    <row r="181" spans="1:12" ht="16">
      <c r="A181" s="104"/>
      <c r="B181" s="104"/>
      <c r="C181" s="104"/>
      <c r="D181" s="104"/>
      <c r="E181" s="101">
        <v>180</v>
      </c>
      <c r="F181" s="104"/>
      <c r="G181" s="104"/>
      <c r="H181" s="104"/>
      <c r="I181" s="105"/>
      <c r="J181" s="91">
        <f t="shared" si="2"/>
        <v>0</v>
      </c>
      <c r="K181" s="92"/>
      <c r="L181" s="93"/>
    </row>
    <row r="182" spans="1:12" ht="16">
      <c r="A182" s="104"/>
      <c r="B182" s="104"/>
      <c r="C182" s="104"/>
      <c r="D182" s="104"/>
      <c r="E182" s="101">
        <v>181</v>
      </c>
      <c r="F182" s="104"/>
      <c r="G182" s="104"/>
      <c r="H182" s="104"/>
      <c r="I182" s="105"/>
      <c r="J182" s="91">
        <f t="shared" si="2"/>
        <v>0</v>
      </c>
      <c r="K182" s="92"/>
      <c r="L182" s="93"/>
    </row>
    <row r="183" spans="1:12" ht="16">
      <c r="A183" s="104"/>
      <c r="B183" s="104"/>
      <c r="C183" s="104"/>
      <c r="D183" s="104"/>
      <c r="E183" s="101">
        <v>182</v>
      </c>
      <c r="F183" s="104"/>
      <c r="G183" s="104"/>
      <c r="H183" s="104"/>
      <c r="I183" s="105"/>
      <c r="J183" s="91">
        <f t="shared" si="2"/>
        <v>0</v>
      </c>
      <c r="K183" s="92"/>
      <c r="L183" s="93"/>
    </row>
    <row r="184" spans="1:12" ht="16">
      <c r="A184" s="104"/>
      <c r="B184" s="104"/>
      <c r="C184" s="104"/>
      <c r="D184" s="104"/>
      <c r="E184" s="101">
        <v>183</v>
      </c>
      <c r="F184" s="104"/>
      <c r="G184" s="104"/>
      <c r="H184" s="104"/>
      <c r="I184" s="105"/>
      <c r="J184" s="91">
        <f t="shared" si="2"/>
        <v>0</v>
      </c>
      <c r="K184" s="92"/>
      <c r="L184" s="93"/>
    </row>
    <row r="185" spans="1:12" ht="16">
      <c r="A185" s="104"/>
      <c r="B185" s="104"/>
      <c r="C185" s="104"/>
      <c r="D185" s="104"/>
      <c r="E185" s="101">
        <v>184</v>
      </c>
      <c r="F185" s="104"/>
      <c r="G185" s="104"/>
      <c r="H185" s="104"/>
      <c r="I185" s="105"/>
      <c r="J185" s="91">
        <f t="shared" si="2"/>
        <v>0</v>
      </c>
      <c r="K185" s="92"/>
      <c r="L185" s="93"/>
    </row>
    <row r="186" spans="1:12" ht="16">
      <c r="A186" s="104"/>
      <c r="B186" s="104"/>
      <c r="C186" s="104"/>
      <c r="D186" s="104"/>
      <c r="E186" s="101">
        <v>185</v>
      </c>
      <c r="F186" s="104"/>
      <c r="G186" s="104"/>
      <c r="H186" s="104"/>
      <c r="I186" s="105"/>
      <c r="J186" s="91">
        <f t="shared" si="2"/>
        <v>0</v>
      </c>
      <c r="K186" s="92"/>
      <c r="L186" s="93"/>
    </row>
    <row r="187" spans="1:12" ht="16">
      <c r="A187" s="104"/>
      <c r="B187" s="104"/>
      <c r="C187" s="104"/>
      <c r="D187" s="104"/>
      <c r="E187" s="101">
        <v>186</v>
      </c>
      <c r="F187" s="104"/>
      <c r="G187" s="104"/>
      <c r="H187" s="104"/>
      <c r="I187" s="105"/>
      <c r="J187" s="91">
        <f t="shared" si="2"/>
        <v>0</v>
      </c>
      <c r="K187" s="92"/>
      <c r="L187" s="93"/>
    </row>
    <row r="188" spans="1:12" ht="16">
      <c r="A188" s="104"/>
      <c r="B188" s="104"/>
      <c r="C188" s="104"/>
      <c r="D188" s="104"/>
      <c r="E188" s="101">
        <v>187</v>
      </c>
      <c r="F188" s="104"/>
      <c r="G188" s="104"/>
      <c r="H188" s="104"/>
      <c r="I188" s="105"/>
      <c r="J188" s="91">
        <f t="shared" si="2"/>
        <v>0</v>
      </c>
      <c r="K188" s="92"/>
      <c r="L188" s="93"/>
    </row>
    <row r="189" spans="1:12" ht="16">
      <c r="A189" s="104"/>
      <c r="B189" s="104"/>
      <c r="C189" s="104"/>
      <c r="D189" s="104"/>
      <c r="E189" s="101">
        <v>188</v>
      </c>
      <c r="F189" s="104"/>
      <c r="G189" s="104"/>
      <c r="H189" s="104"/>
      <c r="I189" s="105"/>
      <c r="J189" s="91">
        <f t="shared" si="2"/>
        <v>0</v>
      </c>
      <c r="K189" s="92"/>
      <c r="L189" s="93"/>
    </row>
    <row r="190" spans="1:12" ht="16">
      <c r="A190" s="104"/>
      <c r="B190" s="104"/>
      <c r="C190" s="104"/>
      <c r="D190" s="104"/>
      <c r="E190" s="101">
        <v>189</v>
      </c>
      <c r="F190" s="104"/>
      <c r="G190" s="104"/>
      <c r="H190" s="104"/>
      <c r="I190" s="105"/>
      <c r="J190" s="91">
        <f t="shared" si="2"/>
        <v>0</v>
      </c>
      <c r="K190" s="92"/>
      <c r="L190" s="93"/>
    </row>
    <row r="191" spans="1:12" ht="16">
      <c r="A191" s="104"/>
      <c r="B191" s="104"/>
      <c r="C191" s="104"/>
      <c r="D191" s="104"/>
      <c r="E191" s="101">
        <v>190</v>
      </c>
      <c r="F191" s="104"/>
      <c r="G191" s="104"/>
      <c r="H191" s="104"/>
      <c r="I191" s="105"/>
      <c r="J191" s="91">
        <f t="shared" si="2"/>
        <v>0</v>
      </c>
      <c r="K191" s="92"/>
      <c r="L191" s="93"/>
    </row>
    <row r="192" spans="1:12" ht="16">
      <c r="A192" s="104"/>
      <c r="B192" s="104"/>
      <c r="C192" s="104"/>
      <c r="D192" s="104"/>
      <c r="E192" s="101">
        <v>191</v>
      </c>
      <c r="F192" s="104"/>
      <c r="G192" s="104"/>
      <c r="H192" s="104"/>
      <c r="I192" s="105"/>
      <c r="J192" s="91">
        <f t="shared" si="2"/>
        <v>0</v>
      </c>
      <c r="K192" s="92"/>
      <c r="L192" s="93"/>
    </row>
    <row r="193" spans="1:12" ht="16">
      <c r="A193" s="104"/>
      <c r="B193" s="104"/>
      <c r="C193" s="104"/>
      <c r="D193" s="104"/>
      <c r="E193" s="101">
        <v>192</v>
      </c>
      <c r="F193" s="104"/>
      <c r="G193" s="104"/>
      <c r="H193" s="104"/>
      <c r="I193" s="105"/>
      <c r="J193" s="91">
        <f t="shared" si="2"/>
        <v>0</v>
      </c>
      <c r="K193" s="92"/>
      <c r="L193" s="93"/>
    </row>
    <row r="194" spans="1:12" ht="16">
      <c r="A194" s="104"/>
      <c r="B194" s="104"/>
      <c r="C194" s="104"/>
      <c r="D194" s="104"/>
      <c r="E194" s="101">
        <v>193</v>
      </c>
      <c r="F194" s="104"/>
      <c r="G194" s="104"/>
      <c r="H194" s="104"/>
      <c r="I194" s="105"/>
      <c r="J194" s="91">
        <f t="shared" si="2"/>
        <v>0</v>
      </c>
      <c r="K194" s="92"/>
      <c r="L194" s="93"/>
    </row>
    <row r="195" spans="1:12" ht="16">
      <c r="A195" s="104"/>
      <c r="B195" s="104"/>
      <c r="C195" s="104"/>
      <c r="D195" s="104"/>
      <c r="E195" s="101">
        <v>194</v>
      </c>
      <c r="F195" s="104"/>
      <c r="G195" s="104"/>
      <c r="H195" s="104"/>
      <c r="I195" s="105"/>
      <c r="J195" s="91">
        <f t="shared" si="2"/>
        <v>0</v>
      </c>
      <c r="K195" s="92"/>
      <c r="L195" s="93"/>
    </row>
    <row r="196" spans="1:12" ht="16">
      <c r="A196" s="104"/>
      <c r="B196" s="104"/>
      <c r="C196" s="104"/>
      <c r="D196" s="104"/>
      <c r="E196" s="101">
        <v>195</v>
      </c>
      <c r="F196" s="104"/>
      <c r="G196" s="104"/>
      <c r="H196" s="104"/>
      <c r="I196" s="105"/>
      <c r="J196" s="91">
        <f t="shared" si="2"/>
        <v>0</v>
      </c>
      <c r="K196" s="92"/>
      <c r="L196" s="93"/>
    </row>
    <row r="197" spans="1:12" ht="16">
      <c r="A197" s="104"/>
      <c r="B197" s="104"/>
      <c r="C197" s="104"/>
      <c r="D197" s="104"/>
      <c r="E197" s="101">
        <v>196</v>
      </c>
      <c r="F197" s="104"/>
      <c r="G197" s="104"/>
      <c r="H197" s="104"/>
      <c r="I197" s="105"/>
      <c r="J197" s="91">
        <f t="shared" si="2"/>
        <v>0</v>
      </c>
      <c r="K197" s="92"/>
      <c r="L197" s="93"/>
    </row>
    <row r="198" spans="1:12" ht="16">
      <c r="A198" s="104"/>
      <c r="B198" s="104"/>
      <c r="C198" s="104"/>
      <c r="D198" s="104"/>
      <c r="E198" s="101">
        <v>197</v>
      </c>
      <c r="F198" s="104"/>
      <c r="G198" s="104"/>
      <c r="H198" s="104"/>
      <c r="I198" s="105"/>
      <c r="J198" s="91">
        <f t="shared" si="2"/>
        <v>0</v>
      </c>
      <c r="K198" s="92"/>
      <c r="L198" s="93"/>
    </row>
    <row r="199" spans="1:12" ht="16">
      <c r="A199" s="104"/>
      <c r="B199" s="104"/>
      <c r="C199" s="104"/>
      <c r="D199" s="104"/>
      <c r="E199" s="101">
        <v>198</v>
      </c>
      <c r="F199" s="104"/>
      <c r="G199" s="104"/>
      <c r="H199" s="104"/>
      <c r="I199" s="105"/>
      <c r="J199" s="91">
        <f t="shared" si="2"/>
        <v>0</v>
      </c>
      <c r="K199" s="92"/>
      <c r="L199" s="93"/>
    </row>
    <row r="200" spans="1:12" ht="16">
      <c r="A200" s="104"/>
      <c r="B200" s="104"/>
      <c r="C200" s="104"/>
      <c r="D200" s="104"/>
      <c r="E200" s="101">
        <v>199</v>
      </c>
      <c r="F200" s="104"/>
      <c r="G200" s="104"/>
      <c r="H200" s="104"/>
      <c r="I200" s="105"/>
      <c r="J200" s="91">
        <f t="shared" si="2"/>
        <v>0</v>
      </c>
      <c r="K200" s="92"/>
      <c r="L200" s="93"/>
    </row>
    <row r="201" spans="1:12" ht="16">
      <c r="A201" s="104"/>
      <c r="B201" s="104"/>
      <c r="C201" s="104"/>
      <c r="D201" s="104"/>
      <c r="E201" s="101">
        <v>200</v>
      </c>
      <c r="F201" s="104"/>
      <c r="G201" s="104"/>
      <c r="H201" s="104"/>
      <c r="I201" s="105"/>
      <c r="J201" s="91">
        <f t="shared" si="2"/>
        <v>0</v>
      </c>
      <c r="K201" s="92"/>
      <c r="L201" s="93"/>
    </row>
    <row r="202" spans="1:12" ht="16">
      <c r="A202" s="104"/>
      <c r="B202" s="104"/>
      <c r="C202" s="104"/>
      <c r="D202" s="104"/>
      <c r="E202" s="101">
        <v>201</v>
      </c>
      <c r="F202" s="104"/>
      <c r="G202" s="104"/>
      <c r="H202" s="104"/>
      <c r="I202" s="105"/>
      <c r="J202" s="91">
        <f t="shared" si="2"/>
        <v>0</v>
      </c>
      <c r="K202" s="92"/>
      <c r="L202" s="93"/>
    </row>
    <row r="203" spans="1:12" ht="16">
      <c r="A203" s="104"/>
      <c r="B203" s="104"/>
      <c r="C203" s="104"/>
      <c r="D203" s="104"/>
      <c r="E203" s="101">
        <v>202</v>
      </c>
      <c r="F203" s="104"/>
      <c r="G203" s="104"/>
      <c r="H203" s="104"/>
      <c r="I203" s="105"/>
      <c r="J203" s="91">
        <f t="shared" si="2"/>
        <v>0</v>
      </c>
      <c r="K203" s="92"/>
      <c r="L203" s="93"/>
    </row>
    <row r="204" spans="1:12" ht="16">
      <c r="A204" s="104"/>
      <c r="B204" s="104"/>
      <c r="C204" s="104"/>
      <c r="D204" s="104"/>
      <c r="E204" s="101">
        <v>203</v>
      </c>
      <c r="F204" s="104"/>
      <c r="G204" s="104"/>
      <c r="H204" s="104"/>
      <c r="I204" s="105"/>
      <c r="J204" s="91">
        <f t="shared" si="2"/>
        <v>0</v>
      </c>
      <c r="K204" s="92"/>
      <c r="L204" s="93"/>
    </row>
    <row r="205" spans="1:12" ht="16">
      <c r="A205" s="104"/>
      <c r="B205" s="104"/>
      <c r="C205" s="104"/>
      <c r="D205" s="104"/>
      <c r="E205" s="101">
        <v>204</v>
      </c>
      <c r="F205" s="104"/>
      <c r="G205" s="104"/>
      <c r="H205" s="104"/>
      <c r="I205" s="105"/>
      <c r="J205" s="91">
        <f t="shared" si="2"/>
        <v>0</v>
      </c>
      <c r="K205" s="92"/>
      <c r="L205" s="93"/>
    </row>
    <row r="206" spans="1:12" ht="16">
      <c r="A206" s="104"/>
      <c r="B206" s="104"/>
      <c r="C206" s="104"/>
      <c r="D206" s="104"/>
      <c r="E206" s="101">
        <v>205</v>
      </c>
      <c r="F206" s="104"/>
      <c r="G206" s="104"/>
      <c r="H206" s="104"/>
      <c r="I206" s="105"/>
      <c r="J206" s="91">
        <f t="shared" si="2"/>
        <v>0</v>
      </c>
      <c r="K206" s="92"/>
      <c r="L206" s="93"/>
    </row>
    <row r="207" spans="1:12" ht="16">
      <c r="A207" s="104"/>
      <c r="B207" s="104"/>
      <c r="C207" s="104"/>
      <c r="D207" s="104"/>
      <c r="E207" s="101">
        <v>206</v>
      </c>
      <c r="F207" s="104"/>
      <c r="G207" s="104"/>
      <c r="H207" s="104"/>
      <c r="I207" s="105"/>
      <c r="J207" s="91">
        <f t="shared" si="2"/>
        <v>0</v>
      </c>
      <c r="K207" s="92"/>
      <c r="L207" s="93"/>
    </row>
    <row r="208" spans="1:12" ht="16">
      <c r="A208" s="104"/>
      <c r="B208" s="104"/>
      <c r="C208" s="104"/>
      <c r="D208" s="104"/>
      <c r="E208" s="101">
        <v>207</v>
      </c>
      <c r="F208" s="104"/>
      <c r="G208" s="104"/>
      <c r="H208" s="104"/>
      <c r="I208" s="105"/>
      <c r="J208" s="91">
        <f t="shared" si="2"/>
        <v>0</v>
      </c>
      <c r="K208" s="92"/>
      <c r="L208" s="93"/>
    </row>
    <row r="209" spans="1:12" ht="16">
      <c r="A209" s="104"/>
      <c r="B209" s="104"/>
      <c r="C209" s="104"/>
      <c r="D209" s="104"/>
      <c r="E209" s="101">
        <v>208</v>
      </c>
      <c r="F209" s="104"/>
      <c r="G209" s="104"/>
      <c r="H209" s="104"/>
      <c r="I209" s="105"/>
      <c r="J209" s="91">
        <f t="shared" si="2"/>
        <v>0</v>
      </c>
      <c r="K209" s="92"/>
      <c r="L209" s="93"/>
    </row>
    <row r="210" spans="1:12" ht="16">
      <c r="A210" s="104"/>
      <c r="B210" s="104"/>
      <c r="C210" s="104"/>
      <c r="D210" s="104"/>
      <c r="E210" s="101">
        <v>209</v>
      </c>
      <c r="F210" s="104"/>
      <c r="G210" s="104"/>
      <c r="H210" s="104"/>
      <c r="I210" s="105"/>
      <c r="J210" s="91">
        <f t="shared" si="2"/>
        <v>0</v>
      </c>
      <c r="K210" s="92"/>
      <c r="L210" s="93"/>
    </row>
    <row r="211" spans="1:12" ht="16">
      <c r="A211" s="104"/>
      <c r="B211" s="104"/>
      <c r="C211" s="104"/>
      <c r="D211" s="104"/>
      <c r="E211" s="101">
        <v>210</v>
      </c>
      <c r="F211" s="104"/>
      <c r="G211" s="104"/>
      <c r="H211" s="104"/>
      <c r="I211" s="105"/>
      <c r="J211" s="91">
        <f t="shared" si="2"/>
        <v>0</v>
      </c>
      <c r="K211" s="92"/>
      <c r="L211" s="93"/>
    </row>
    <row r="212" spans="1:12" ht="16">
      <c r="A212" s="104"/>
      <c r="B212" s="104"/>
      <c r="C212" s="104"/>
      <c r="D212" s="104"/>
      <c r="E212" s="101">
        <v>211</v>
      </c>
      <c r="F212" s="104"/>
      <c r="G212" s="104"/>
      <c r="H212" s="104"/>
      <c r="I212" s="105"/>
      <c r="J212" s="91">
        <f t="shared" si="2"/>
        <v>0</v>
      </c>
      <c r="K212" s="92"/>
      <c r="L212" s="93"/>
    </row>
    <row r="213" spans="1:12" ht="16">
      <c r="A213" s="104"/>
      <c r="B213" s="104"/>
      <c r="C213" s="104"/>
      <c r="D213" s="104"/>
      <c r="E213" s="101">
        <v>212</v>
      </c>
      <c r="F213" s="104"/>
      <c r="G213" s="104"/>
      <c r="H213" s="104"/>
      <c r="I213" s="105"/>
      <c r="J213" s="91">
        <f t="shared" si="2"/>
        <v>0</v>
      </c>
      <c r="K213" s="92"/>
      <c r="L213" s="93"/>
    </row>
    <row r="214" spans="1:12" ht="16">
      <c r="A214" s="104"/>
      <c r="B214" s="104"/>
      <c r="C214" s="104"/>
      <c r="D214" s="104"/>
      <c r="E214" s="101">
        <v>213</v>
      </c>
      <c r="F214" s="104"/>
      <c r="G214" s="104"/>
      <c r="H214" s="104"/>
      <c r="I214" s="105"/>
      <c r="J214" s="91">
        <f t="shared" si="2"/>
        <v>0</v>
      </c>
      <c r="K214" s="92"/>
      <c r="L214" s="93"/>
    </row>
    <row r="215" spans="1:12" ht="16">
      <c r="A215" s="104"/>
      <c r="B215" s="104"/>
      <c r="C215" s="104"/>
      <c r="D215" s="104"/>
      <c r="E215" s="101">
        <v>214</v>
      </c>
      <c r="F215" s="104"/>
      <c r="G215" s="104"/>
      <c r="H215" s="104"/>
      <c r="I215" s="105"/>
      <c r="J215" s="91">
        <f t="shared" si="2"/>
        <v>0</v>
      </c>
      <c r="K215" s="92"/>
      <c r="L215" s="93"/>
    </row>
    <row r="216" spans="1:12" ht="16">
      <c r="A216" s="104"/>
      <c r="B216" s="104"/>
      <c r="C216" s="104"/>
      <c r="D216" s="104"/>
      <c r="E216" s="101">
        <v>215</v>
      </c>
      <c r="F216" s="104"/>
      <c r="G216" s="104"/>
      <c r="H216" s="104"/>
      <c r="I216" s="105"/>
      <c r="J216" s="91">
        <f t="shared" si="2"/>
        <v>0</v>
      </c>
      <c r="K216" s="92"/>
      <c r="L216" s="93"/>
    </row>
    <row r="217" spans="1:12" ht="16">
      <c r="A217" s="104"/>
      <c r="B217" s="104"/>
      <c r="C217" s="104"/>
      <c r="D217" s="104"/>
      <c r="E217" s="101">
        <v>216</v>
      </c>
      <c r="F217" s="104"/>
      <c r="G217" s="104"/>
      <c r="H217" s="104"/>
      <c r="I217" s="105"/>
      <c r="J217" s="91">
        <f t="shared" si="2"/>
        <v>0</v>
      </c>
      <c r="K217" s="92"/>
      <c r="L217" s="93"/>
    </row>
    <row r="218" spans="1:12" ht="16">
      <c r="A218" s="104"/>
      <c r="B218" s="104"/>
      <c r="C218" s="104"/>
      <c r="D218" s="104"/>
      <c r="E218" s="101">
        <v>217</v>
      </c>
      <c r="F218" s="104"/>
      <c r="G218" s="104"/>
      <c r="H218" s="104"/>
      <c r="I218" s="105"/>
      <c r="J218" s="91">
        <f t="shared" si="2"/>
        <v>0</v>
      </c>
      <c r="K218" s="92"/>
      <c r="L218" s="93"/>
    </row>
    <row r="219" spans="1:12" ht="16">
      <c r="A219" s="104"/>
      <c r="B219" s="104"/>
      <c r="C219" s="104"/>
      <c r="D219" s="104"/>
      <c r="E219" s="101">
        <v>218</v>
      </c>
      <c r="F219" s="104"/>
      <c r="G219" s="104"/>
      <c r="H219" s="104"/>
      <c r="I219" s="105"/>
      <c r="J219" s="91">
        <f t="shared" si="2"/>
        <v>0</v>
      </c>
      <c r="K219" s="92"/>
      <c r="L219" s="93"/>
    </row>
    <row r="220" spans="1:12" ht="16">
      <c r="A220" s="104"/>
      <c r="B220" s="104"/>
      <c r="C220" s="104"/>
      <c r="D220" s="104"/>
      <c r="E220" s="101">
        <v>219</v>
      </c>
      <c r="F220" s="104"/>
      <c r="G220" s="104"/>
      <c r="H220" s="104"/>
      <c r="I220" s="105"/>
      <c r="J220" s="91">
        <f t="shared" si="2"/>
        <v>0</v>
      </c>
      <c r="K220" s="92"/>
      <c r="L220" s="93"/>
    </row>
    <row r="221" spans="1:12" ht="16">
      <c r="A221" s="104"/>
      <c r="B221" s="104"/>
      <c r="C221" s="104"/>
      <c r="D221" s="104"/>
      <c r="E221" s="101">
        <v>220</v>
      </c>
      <c r="F221" s="104"/>
      <c r="G221" s="104"/>
      <c r="H221" s="104"/>
      <c r="I221" s="105"/>
      <c r="J221" s="91">
        <f t="shared" si="2"/>
        <v>0</v>
      </c>
      <c r="K221" s="92"/>
      <c r="L221" s="93"/>
    </row>
    <row r="222" spans="1:12" ht="16">
      <c r="A222" s="104"/>
      <c r="B222" s="104"/>
      <c r="C222" s="104"/>
      <c r="D222" s="104"/>
      <c r="E222" s="101">
        <v>221</v>
      </c>
      <c r="F222" s="104"/>
      <c r="G222" s="104"/>
      <c r="H222" s="104"/>
      <c r="I222" s="105"/>
      <c r="J222" s="91">
        <f t="shared" si="2"/>
        <v>0</v>
      </c>
      <c r="K222" s="92"/>
      <c r="L222" s="93"/>
    </row>
    <row r="223" spans="1:12" ht="16">
      <c r="A223" s="104"/>
      <c r="B223" s="104"/>
      <c r="C223" s="104"/>
      <c r="D223" s="104"/>
      <c r="E223" s="101">
        <v>222</v>
      </c>
      <c r="F223" s="104"/>
      <c r="G223" s="104"/>
      <c r="H223" s="104"/>
      <c r="I223" s="105"/>
      <c r="J223" s="91">
        <f t="shared" si="2"/>
        <v>0</v>
      </c>
      <c r="K223" s="92"/>
      <c r="L223" s="93"/>
    </row>
    <row r="224" spans="1:12" ht="16">
      <c r="A224" s="104"/>
      <c r="B224" s="104"/>
      <c r="C224" s="104"/>
      <c r="D224" s="104"/>
      <c r="E224" s="101">
        <v>223</v>
      </c>
      <c r="F224" s="104"/>
      <c r="G224" s="104"/>
      <c r="H224" s="104"/>
      <c r="I224" s="105"/>
      <c r="J224" s="91">
        <f t="shared" si="2"/>
        <v>0</v>
      </c>
      <c r="K224" s="92"/>
      <c r="L224" s="93"/>
    </row>
    <row r="225" spans="1:12" ht="16">
      <c r="A225" s="104"/>
      <c r="B225" s="104"/>
      <c r="C225" s="104"/>
      <c r="D225" s="104"/>
      <c r="E225" s="101">
        <v>224</v>
      </c>
      <c r="F225" s="104"/>
      <c r="G225" s="104"/>
      <c r="H225" s="104"/>
      <c r="I225" s="105"/>
      <c r="J225" s="91">
        <f t="shared" si="2"/>
        <v>0</v>
      </c>
      <c r="K225" s="92"/>
      <c r="L225" s="93"/>
    </row>
    <row r="226" spans="1:12" ht="16">
      <c r="A226" s="104"/>
      <c r="B226" s="104"/>
      <c r="C226" s="104"/>
      <c r="D226" s="104"/>
      <c r="E226" s="101">
        <v>225</v>
      </c>
      <c r="F226" s="104"/>
      <c r="G226" s="104"/>
      <c r="H226" s="104"/>
      <c r="I226" s="105"/>
      <c r="J226" s="91">
        <f t="shared" si="2"/>
        <v>0</v>
      </c>
      <c r="K226" s="92"/>
      <c r="L226" s="93"/>
    </row>
    <row r="227" spans="1:12" ht="16">
      <c r="A227" s="104"/>
      <c r="B227" s="104"/>
      <c r="C227" s="104"/>
      <c r="D227" s="104"/>
      <c r="E227" s="101">
        <v>226</v>
      </c>
      <c r="F227" s="104"/>
      <c r="G227" s="104"/>
      <c r="H227" s="104"/>
      <c r="I227" s="105"/>
      <c r="J227" s="91">
        <f t="shared" si="2"/>
        <v>0</v>
      </c>
      <c r="K227" s="92"/>
      <c r="L227" s="93"/>
    </row>
    <row r="228" spans="1:12" ht="16">
      <c r="A228" s="104"/>
      <c r="B228" s="104"/>
      <c r="C228" s="104"/>
      <c r="D228" s="104"/>
      <c r="E228" s="101">
        <v>227</v>
      </c>
      <c r="F228" s="104"/>
      <c r="G228" s="104"/>
      <c r="H228" s="104"/>
      <c r="I228" s="105"/>
      <c r="J228" s="91">
        <f t="shared" si="2"/>
        <v>0</v>
      </c>
      <c r="K228" s="92"/>
      <c r="L228" s="93"/>
    </row>
    <row r="229" spans="1:12" ht="16">
      <c r="A229" s="104"/>
      <c r="B229" s="104"/>
      <c r="C229" s="104"/>
      <c r="D229" s="104"/>
      <c r="E229" s="101">
        <v>228</v>
      </c>
      <c r="F229" s="104"/>
      <c r="G229" s="104"/>
      <c r="H229" s="104"/>
      <c r="I229" s="105"/>
      <c r="J229" s="91">
        <f t="shared" si="2"/>
        <v>0</v>
      </c>
      <c r="K229" s="92"/>
      <c r="L229" s="93"/>
    </row>
    <row r="230" spans="1:12" ht="16">
      <c r="A230" s="104"/>
      <c r="B230" s="104"/>
      <c r="C230" s="104"/>
      <c r="D230" s="104"/>
      <c r="E230" s="101">
        <v>229</v>
      </c>
      <c r="F230" s="104"/>
      <c r="G230" s="104"/>
      <c r="H230" s="104"/>
      <c r="I230" s="105"/>
      <c r="J230" s="91">
        <f t="shared" si="2"/>
        <v>0</v>
      </c>
      <c r="K230" s="92"/>
      <c r="L230" s="93"/>
    </row>
    <row r="231" spans="1:12" ht="16">
      <c r="A231" s="104"/>
      <c r="B231" s="104"/>
      <c r="C231" s="104"/>
      <c r="D231" s="104"/>
      <c r="E231" s="101">
        <v>230</v>
      </c>
      <c r="F231" s="104"/>
      <c r="G231" s="104"/>
      <c r="H231" s="104"/>
      <c r="I231" s="105"/>
      <c r="J231" s="91">
        <f t="shared" si="2"/>
        <v>0</v>
      </c>
      <c r="K231" s="92"/>
      <c r="L231" s="93"/>
    </row>
    <row r="232" spans="1:12" ht="16">
      <c r="A232" s="104"/>
      <c r="B232" s="104"/>
      <c r="C232" s="104"/>
      <c r="D232" s="104"/>
      <c r="E232" s="101">
        <v>231</v>
      </c>
      <c r="F232" s="104"/>
      <c r="G232" s="104"/>
      <c r="H232" s="104"/>
      <c r="I232" s="105"/>
      <c r="J232" s="91">
        <f t="shared" ref="J232:J295" si="3">IF(OR(H232=5,H232=10, H232=15, H232="BP",H232="SCR"),"NT",I232)</f>
        <v>0</v>
      </c>
      <c r="K232" s="92"/>
      <c r="L232" s="93"/>
    </row>
    <row r="233" spans="1:12" ht="16">
      <c r="A233" s="104"/>
      <c r="B233" s="104"/>
      <c r="C233" s="104"/>
      <c r="D233" s="104"/>
      <c r="E233" s="101">
        <v>232</v>
      </c>
      <c r="F233" s="104"/>
      <c r="G233" s="104"/>
      <c r="H233" s="104"/>
      <c r="I233" s="105"/>
      <c r="J233" s="91">
        <f t="shared" si="3"/>
        <v>0</v>
      </c>
      <c r="K233" s="92"/>
      <c r="L233" s="93"/>
    </row>
    <row r="234" spans="1:12" ht="16">
      <c r="A234" s="104"/>
      <c r="B234" s="104"/>
      <c r="C234" s="104"/>
      <c r="D234" s="104"/>
      <c r="E234" s="101">
        <v>233</v>
      </c>
      <c r="F234" s="104"/>
      <c r="G234" s="104"/>
      <c r="H234" s="104"/>
      <c r="I234" s="105"/>
      <c r="J234" s="91">
        <f t="shared" si="3"/>
        <v>0</v>
      </c>
      <c r="K234" s="92"/>
      <c r="L234" s="93"/>
    </row>
    <row r="235" spans="1:12" ht="16">
      <c r="A235" s="104"/>
      <c r="B235" s="104"/>
      <c r="C235" s="104"/>
      <c r="D235" s="104"/>
      <c r="E235" s="101">
        <v>234</v>
      </c>
      <c r="F235" s="104"/>
      <c r="G235" s="104"/>
      <c r="H235" s="104"/>
      <c r="I235" s="105"/>
      <c r="J235" s="91">
        <f t="shared" si="3"/>
        <v>0</v>
      </c>
      <c r="K235" s="92"/>
      <c r="L235" s="93"/>
    </row>
    <row r="236" spans="1:12" ht="16">
      <c r="A236" s="104"/>
      <c r="B236" s="104"/>
      <c r="C236" s="104"/>
      <c r="D236" s="104"/>
      <c r="E236" s="101">
        <v>235</v>
      </c>
      <c r="F236" s="104"/>
      <c r="G236" s="104"/>
      <c r="H236" s="104"/>
      <c r="I236" s="105"/>
      <c r="J236" s="91">
        <f t="shared" si="3"/>
        <v>0</v>
      </c>
      <c r="K236" s="92"/>
      <c r="L236" s="93"/>
    </row>
    <row r="237" spans="1:12" ht="16">
      <c r="A237" s="104"/>
      <c r="B237" s="104"/>
      <c r="C237" s="104"/>
      <c r="D237" s="104"/>
      <c r="E237" s="101">
        <v>236</v>
      </c>
      <c r="F237" s="104"/>
      <c r="G237" s="104"/>
      <c r="H237" s="104"/>
      <c r="I237" s="105"/>
      <c r="J237" s="91">
        <f t="shared" si="3"/>
        <v>0</v>
      </c>
      <c r="K237" s="92"/>
      <c r="L237" s="93"/>
    </row>
    <row r="238" spans="1:12" ht="16">
      <c r="A238" s="104"/>
      <c r="B238" s="104"/>
      <c r="C238" s="104"/>
      <c r="D238" s="104"/>
      <c r="E238" s="101">
        <v>237</v>
      </c>
      <c r="F238" s="104"/>
      <c r="G238" s="104"/>
      <c r="H238" s="104"/>
      <c r="I238" s="105"/>
      <c r="J238" s="91">
        <f t="shared" si="3"/>
        <v>0</v>
      </c>
      <c r="K238" s="92"/>
      <c r="L238" s="93"/>
    </row>
    <row r="239" spans="1:12" ht="16">
      <c r="A239" s="104"/>
      <c r="B239" s="104"/>
      <c r="C239" s="104"/>
      <c r="D239" s="104"/>
      <c r="E239" s="101">
        <v>238</v>
      </c>
      <c r="F239" s="104"/>
      <c r="G239" s="104"/>
      <c r="H239" s="104"/>
      <c r="I239" s="105"/>
      <c r="J239" s="91">
        <f t="shared" si="3"/>
        <v>0</v>
      </c>
      <c r="K239" s="92"/>
      <c r="L239" s="93"/>
    </row>
    <row r="240" spans="1:12" ht="16">
      <c r="A240" s="104"/>
      <c r="B240" s="104"/>
      <c r="C240" s="104"/>
      <c r="D240" s="104"/>
      <c r="E240" s="101">
        <v>239</v>
      </c>
      <c r="F240" s="104"/>
      <c r="G240" s="104"/>
      <c r="H240" s="104"/>
      <c r="I240" s="105"/>
      <c r="J240" s="91">
        <f t="shared" si="3"/>
        <v>0</v>
      </c>
      <c r="K240" s="92"/>
      <c r="L240" s="93"/>
    </row>
    <row r="241" spans="1:12" ht="16">
      <c r="A241" s="104"/>
      <c r="B241" s="104"/>
      <c r="C241" s="104"/>
      <c r="D241" s="104"/>
      <c r="E241" s="101">
        <v>240</v>
      </c>
      <c r="F241" s="104"/>
      <c r="G241" s="104"/>
      <c r="H241" s="104"/>
      <c r="I241" s="105"/>
      <c r="J241" s="91">
        <f t="shared" si="3"/>
        <v>0</v>
      </c>
      <c r="K241" s="92"/>
      <c r="L241" s="93"/>
    </row>
    <row r="242" spans="1:12" ht="16">
      <c r="A242" s="104"/>
      <c r="B242" s="104"/>
      <c r="C242" s="104"/>
      <c r="D242" s="104"/>
      <c r="E242" s="101">
        <v>241</v>
      </c>
      <c r="F242" s="104"/>
      <c r="G242" s="104"/>
      <c r="H242" s="104"/>
      <c r="I242" s="105"/>
      <c r="J242" s="91">
        <f t="shared" si="3"/>
        <v>0</v>
      </c>
      <c r="K242" s="92"/>
      <c r="L242" s="93"/>
    </row>
    <row r="243" spans="1:12" ht="16">
      <c r="A243" s="104"/>
      <c r="B243" s="104"/>
      <c r="C243" s="104"/>
      <c r="D243" s="104"/>
      <c r="E243" s="101">
        <v>242</v>
      </c>
      <c r="F243" s="104"/>
      <c r="G243" s="104"/>
      <c r="H243" s="104"/>
      <c r="I243" s="105"/>
      <c r="J243" s="91">
        <f t="shared" si="3"/>
        <v>0</v>
      </c>
      <c r="K243" s="92"/>
      <c r="L243" s="93"/>
    </row>
    <row r="244" spans="1:12" ht="16">
      <c r="A244" s="104"/>
      <c r="B244" s="104"/>
      <c r="C244" s="104"/>
      <c r="D244" s="104"/>
      <c r="E244" s="101">
        <v>243</v>
      </c>
      <c r="F244" s="104"/>
      <c r="G244" s="104"/>
      <c r="H244" s="104"/>
      <c r="I244" s="105"/>
      <c r="J244" s="91">
        <f t="shared" si="3"/>
        <v>0</v>
      </c>
      <c r="K244" s="92"/>
      <c r="L244" s="93"/>
    </row>
    <row r="245" spans="1:12" ht="16">
      <c r="A245" s="104"/>
      <c r="B245" s="104"/>
      <c r="C245" s="104"/>
      <c r="D245" s="104"/>
      <c r="E245" s="101">
        <v>244</v>
      </c>
      <c r="F245" s="104"/>
      <c r="G245" s="104"/>
      <c r="H245" s="104"/>
      <c r="I245" s="105"/>
      <c r="J245" s="91">
        <f t="shared" si="3"/>
        <v>0</v>
      </c>
      <c r="K245" s="92"/>
      <c r="L245" s="93"/>
    </row>
    <row r="246" spans="1:12" ht="16">
      <c r="A246" s="104"/>
      <c r="B246" s="104"/>
      <c r="C246" s="104"/>
      <c r="D246" s="104"/>
      <c r="E246" s="101">
        <v>245</v>
      </c>
      <c r="F246" s="104"/>
      <c r="G246" s="104"/>
      <c r="H246" s="104"/>
      <c r="I246" s="105"/>
      <c r="J246" s="91">
        <f t="shared" si="3"/>
        <v>0</v>
      </c>
      <c r="K246" s="92"/>
      <c r="L246" s="93"/>
    </row>
    <row r="247" spans="1:12" ht="16">
      <c r="A247" s="104"/>
      <c r="B247" s="104"/>
      <c r="C247" s="104"/>
      <c r="D247" s="104"/>
      <c r="E247" s="101">
        <v>246</v>
      </c>
      <c r="F247" s="104"/>
      <c r="G247" s="104"/>
      <c r="H247" s="104"/>
      <c r="I247" s="105"/>
      <c r="J247" s="91">
        <f t="shared" si="3"/>
        <v>0</v>
      </c>
      <c r="K247" s="92"/>
      <c r="L247" s="93"/>
    </row>
    <row r="248" spans="1:12" ht="16">
      <c r="A248" s="104"/>
      <c r="B248" s="104"/>
      <c r="C248" s="104"/>
      <c r="D248" s="104"/>
      <c r="E248" s="101">
        <v>247</v>
      </c>
      <c r="F248" s="104"/>
      <c r="G248" s="104"/>
      <c r="H248" s="104"/>
      <c r="I248" s="105"/>
      <c r="J248" s="91">
        <f t="shared" si="3"/>
        <v>0</v>
      </c>
      <c r="K248" s="92"/>
      <c r="L248" s="93"/>
    </row>
    <row r="249" spans="1:12" ht="16">
      <c r="A249" s="104"/>
      <c r="B249" s="104"/>
      <c r="C249" s="104"/>
      <c r="D249" s="104"/>
      <c r="E249" s="101">
        <v>248</v>
      </c>
      <c r="F249" s="104"/>
      <c r="G249" s="104"/>
      <c r="H249" s="104"/>
      <c r="I249" s="105"/>
      <c r="J249" s="91">
        <f t="shared" si="3"/>
        <v>0</v>
      </c>
      <c r="K249" s="92"/>
      <c r="L249" s="93"/>
    </row>
    <row r="250" spans="1:12" ht="16">
      <c r="A250" s="104"/>
      <c r="B250" s="104"/>
      <c r="C250" s="104"/>
      <c r="D250" s="104"/>
      <c r="E250" s="101">
        <v>249</v>
      </c>
      <c r="F250" s="104"/>
      <c r="G250" s="104"/>
      <c r="H250" s="104"/>
      <c r="I250" s="105"/>
      <c r="J250" s="91">
        <f t="shared" si="3"/>
        <v>0</v>
      </c>
      <c r="K250" s="92"/>
      <c r="L250" s="93"/>
    </row>
    <row r="251" spans="1:12" ht="16">
      <c r="A251" s="104"/>
      <c r="B251" s="104"/>
      <c r="C251" s="104"/>
      <c r="D251" s="104"/>
      <c r="E251" s="101">
        <v>250</v>
      </c>
      <c r="F251" s="104"/>
      <c r="G251" s="104"/>
      <c r="H251" s="104"/>
      <c r="I251" s="105"/>
      <c r="J251" s="91">
        <f t="shared" si="3"/>
        <v>0</v>
      </c>
      <c r="K251" s="92"/>
      <c r="L251" s="93"/>
    </row>
    <row r="252" spans="1:12" ht="16">
      <c r="A252" s="104"/>
      <c r="B252" s="104"/>
      <c r="C252" s="104"/>
      <c r="D252" s="104"/>
      <c r="E252" s="101">
        <v>251</v>
      </c>
      <c r="F252" s="104"/>
      <c r="G252" s="104"/>
      <c r="H252" s="104"/>
      <c r="I252" s="105"/>
      <c r="J252" s="91">
        <f t="shared" si="3"/>
        <v>0</v>
      </c>
      <c r="K252" s="92"/>
      <c r="L252" s="93"/>
    </row>
    <row r="253" spans="1:12" ht="16">
      <c r="A253" s="104"/>
      <c r="B253" s="104"/>
      <c r="C253" s="104"/>
      <c r="D253" s="104"/>
      <c r="E253" s="101">
        <v>252</v>
      </c>
      <c r="F253" s="104"/>
      <c r="G253" s="104"/>
      <c r="H253" s="104"/>
      <c r="I253" s="105"/>
      <c r="J253" s="91">
        <f t="shared" si="3"/>
        <v>0</v>
      </c>
      <c r="K253" s="92"/>
      <c r="L253" s="93"/>
    </row>
    <row r="254" spans="1:12" ht="16">
      <c r="A254" s="104"/>
      <c r="B254" s="104"/>
      <c r="C254" s="104"/>
      <c r="D254" s="104"/>
      <c r="E254" s="101">
        <v>253</v>
      </c>
      <c r="F254" s="104"/>
      <c r="G254" s="104"/>
      <c r="H254" s="104"/>
      <c r="I254" s="105"/>
      <c r="J254" s="91">
        <f t="shared" si="3"/>
        <v>0</v>
      </c>
      <c r="K254" s="92"/>
      <c r="L254" s="93"/>
    </row>
    <row r="255" spans="1:12" ht="16">
      <c r="A255" s="104"/>
      <c r="B255" s="104"/>
      <c r="C255" s="104"/>
      <c r="D255" s="104"/>
      <c r="E255" s="101">
        <v>254</v>
      </c>
      <c r="F255" s="104"/>
      <c r="G255" s="104"/>
      <c r="H255" s="104"/>
      <c r="I255" s="105"/>
      <c r="J255" s="91">
        <f t="shared" si="3"/>
        <v>0</v>
      </c>
      <c r="K255" s="92"/>
      <c r="L255" s="93"/>
    </row>
    <row r="256" spans="1:12" ht="16">
      <c r="A256" s="104"/>
      <c r="B256" s="104"/>
      <c r="C256" s="104"/>
      <c r="D256" s="104"/>
      <c r="E256" s="101">
        <v>255</v>
      </c>
      <c r="F256" s="104"/>
      <c r="G256" s="104"/>
      <c r="H256" s="104"/>
      <c r="I256" s="105"/>
      <c r="J256" s="91">
        <f t="shared" si="3"/>
        <v>0</v>
      </c>
      <c r="K256" s="92"/>
      <c r="L256" s="93"/>
    </row>
    <row r="257" spans="1:12" ht="16">
      <c r="A257" s="104"/>
      <c r="B257" s="104"/>
      <c r="C257" s="104"/>
      <c r="D257" s="104"/>
      <c r="E257" s="101">
        <v>256</v>
      </c>
      <c r="F257" s="104"/>
      <c r="G257" s="104"/>
      <c r="H257" s="104"/>
      <c r="I257" s="105"/>
      <c r="J257" s="91">
        <f t="shared" si="3"/>
        <v>0</v>
      </c>
      <c r="K257" s="92"/>
      <c r="L257" s="93"/>
    </row>
    <row r="258" spans="1:12" ht="16">
      <c r="A258" s="104"/>
      <c r="B258" s="104"/>
      <c r="C258" s="104"/>
      <c r="D258" s="104"/>
      <c r="E258" s="101">
        <v>257</v>
      </c>
      <c r="F258" s="104"/>
      <c r="G258" s="104"/>
      <c r="H258" s="104"/>
      <c r="I258" s="105"/>
      <c r="J258" s="91">
        <f t="shared" si="3"/>
        <v>0</v>
      </c>
      <c r="K258" s="92"/>
      <c r="L258" s="93"/>
    </row>
    <row r="259" spans="1:12" ht="16">
      <c r="A259" s="104"/>
      <c r="B259" s="104"/>
      <c r="C259" s="104"/>
      <c r="D259" s="104"/>
      <c r="E259" s="101">
        <v>258</v>
      </c>
      <c r="F259" s="104"/>
      <c r="G259" s="104"/>
      <c r="H259" s="104"/>
      <c r="I259" s="105"/>
      <c r="J259" s="91">
        <f t="shared" si="3"/>
        <v>0</v>
      </c>
      <c r="K259" s="92"/>
      <c r="L259" s="93"/>
    </row>
    <row r="260" spans="1:12" ht="16">
      <c r="A260" s="104"/>
      <c r="B260" s="104"/>
      <c r="C260" s="104"/>
      <c r="D260" s="104"/>
      <c r="E260" s="101">
        <v>259</v>
      </c>
      <c r="F260" s="104"/>
      <c r="G260" s="104"/>
      <c r="H260" s="104"/>
      <c r="I260" s="105"/>
      <c r="J260" s="91">
        <f t="shared" si="3"/>
        <v>0</v>
      </c>
      <c r="K260" s="92"/>
      <c r="L260" s="93"/>
    </row>
    <row r="261" spans="1:12" ht="16">
      <c r="A261" s="104"/>
      <c r="B261" s="104"/>
      <c r="C261" s="104"/>
      <c r="D261" s="104"/>
      <c r="E261" s="101">
        <v>260</v>
      </c>
      <c r="F261" s="104"/>
      <c r="G261" s="104"/>
      <c r="H261" s="104"/>
      <c r="I261" s="105"/>
      <c r="J261" s="91">
        <f t="shared" si="3"/>
        <v>0</v>
      </c>
      <c r="K261" s="92"/>
      <c r="L261" s="93"/>
    </row>
    <row r="262" spans="1:12" ht="16">
      <c r="A262" s="104"/>
      <c r="B262" s="104"/>
      <c r="C262" s="104"/>
      <c r="D262" s="104"/>
      <c r="E262" s="101">
        <v>261</v>
      </c>
      <c r="F262" s="104"/>
      <c r="G262" s="104"/>
      <c r="H262" s="104"/>
      <c r="I262" s="105"/>
      <c r="J262" s="91">
        <f t="shared" si="3"/>
        <v>0</v>
      </c>
      <c r="K262" s="92"/>
      <c r="L262" s="93"/>
    </row>
    <row r="263" spans="1:12" ht="16">
      <c r="A263" s="104"/>
      <c r="B263" s="104"/>
      <c r="C263" s="104"/>
      <c r="D263" s="104"/>
      <c r="E263" s="101">
        <v>262</v>
      </c>
      <c r="F263" s="104"/>
      <c r="G263" s="104"/>
      <c r="H263" s="104"/>
      <c r="I263" s="105"/>
      <c r="J263" s="91">
        <f t="shared" si="3"/>
        <v>0</v>
      </c>
      <c r="K263" s="92"/>
      <c r="L263" s="93"/>
    </row>
    <row r="264" spans="1:12" ht="16">
      <c r="A264" s="104"/>
      <c r="B264" s="104"/>
      <c r="C264" s="104"/>
      <c r="D264" s="104"/>
      <c r="E264" s="101">
        <v>263</v>
      </c>
      <c r="F264" s="104"/>
      <c r="G264" s="104"/>
      <c r="H264" s="104"/>
      <c r="I264" s="105"/>
      <c r="J264" s="91">
        <f t="shared" si="3"/>
        <v>0</v>
      </c>
      <c r="K264" s="92"/>
      <c r="L264" s="93"/>
    </row>
    <row r="265" spans="1:12" ht="16">
      <c r="A265" s="104"/>
      <c r="B265" s="104"/>
      <c r="C265" s="104"/>
      <c r="D265" s="104"/>
      <c r="E265" s="101">
        <v>264</v>
      </c>
      <c r="F265" s="104"/>
      <c r="G265" s="104"/>
      <c r="H265" s="104"/>
      <c r="I265" s="105"/>
      <c r="J265" s="91">
        <f t="shared" si="3"/>
        <v>0</v>
      </c>
      <c r="K265" s="92"/>
      <c r="L265" s="93"/>
    </row>
    <row r="266" spans="1:12" ht="16">
      <c r="A266" s="104"/>
      <c r="B266" s="104"/>
      <c r="C266" s="104"/>
      <c r="D266" s="104"/>
      <c r="E266" s="101">
        <v>265</v>
      </c>
      <c r="F266" s="104"/>
      <c r="G266" s="104"/>
      <c r="H266" s="104"/>
      <c r="I266" s="105"/>
      <c r="J266" s="91">
        <f t="shared" si="3"/>
        <v>0</v>
      </c>
      <c r="K266" s="92"/>
      <c r="L266" s="93"/>
    </row>
    <row r="267" spans="1:12" ht="16">
      <c r="A267" s="104"/>
      <c r="B267" s="104"/>
      <c r="C267" s="104"/>
      <c r="D267" s="104"/>
      <c r="E267" s="101">
        <v>266</v>
      </c>
      <c r="F267" s="104"/>
      <c r="G267" s="104"/>
      <c r="H267" s="104"/>
      <c r="I267" s="105"/>
      <c r="J267" s="91">
        <f t="shared" si="3"/>
        <v>0</v>
      </c>
      <c r="K267" s="92"/>
      <c r="L267" s="93"/>
    </row>
    <row r="268" spans="1:12" ht="16">
      <c r="A268" s="104"/>
      <c r="B268" s="104"/>
      <c r="C268" s="104"/>
      <c r="D268" s="104"/>
      <c r="E268" s="101">
        <v>267</v>
      </c>
      <c r="F268" s="104"/>
      <c r="G268" s="104"/>
      <c r="H268" s="104"/>
      <c r="I268" s="105"/>
      <c r="J268" s="91">
        <f t="shared" si="3"/>
        <v>0</v>
      </c>
      <c r="K268" s="92"/>
      <c r="L268" s="93"/>
    </row>
    <row r="269" spans="1:12" ht="16">
      <c r="A269" s="104"/>
      <c r="B269" s="104"/>
      <c r="C269" s="104"/>
      <c r="D269" s="104"/>
      <c r="E269" s="101">
        <v>268</v>
      </c>
      <c r="F269" s="104"/>
      <c r="G269" s="104"/>
      <c r="H269" s="104"/>
      <c r="I269" s="105"/>
      <c r="J269" s="91">
        <f t="shared" si="3"/>
        <v>0</v>
      </c>
      <c r="K269" s="92"/>
      <c r="L269" s="93"/>
    </row>
    <row r="270" spans="1:12" ht="16">
      <c r="A270" s="104"/>
      <c r="B270" s="104"/>
      <c r="C270" s="104"/>
      <c r="D270" s="104"/>
      <c r="E270" s="101">
        <v>269</v>
      </c>
      <c r="F270" s="104"/>
      <c r="G270" s="104"/>
      <c r="H270" s="104"/>
      <c r="I270" s="105"/>
      <c r="J270" s="91">
        <f t="shared" si="3"/>
        <v>0</v>
      </c>
      <c r="K270" s="92"/>
      <c r="L270" s="93"/>
    </row>
    <row r="271" spans="1:12" ht="16">
      <c r="A271" s="104"/>
      <c r="B271" s="104"/>
      <c r="C271" s="104"/>
      <c r="D271" s="104"/>
      <c r="E271" s="101">
        <v>270</v>
      </c>
      <c r="F271" s="104"/>
      <c r="G271" s="104"/>
      <c r="H271" s="104"/>
      <c r="I271" s="105"/>
      <c r="J271" s="91">
        <f t="shared" si="3"/>
        <v>0</v>
      </c>
      <c r="K271" s="92"/>
      <c r="L271" s="93"/>
    </row>
    <row r="272" spans="1:12" ht="16">
      <c r="A272" s="104"/>
      <c r="B272" s="104"/>
      <c r="C272" s="104"/>
      <c r="D272" s="104"/>
      <c r="E272" s="101">
        <v>271</v>
      </c>
      <c r="F272" s="104"/>
      <c r="G272" s="104"/>
      <c r="H272" s="104"/>
      <c r="I272" s="105"/>
      <c r="J272" s="91">
        <f t="shared" si="3"/>
        <v>0</v>
      </c>
      <c r="K272" s="92"/>
      <c r="L272" s="93"/>
    </row>
    <row r="273" spans="1:12" ht="16">
      <c r="A273" s="104"/>
      <c r="B273" s="104"/>
      <c r="C273" s="104"/>
      <c r="D273" s="104"/>
      <c r="E273" s="101">
        <v>272</v>
      </c>
      <c r="F273" s="104"/>
      <c r="G273" s="104"/>
      <c r="H273" s="104"/>
      <c r="I273" s="105"/>
      <c r="J273" s="91">
        <f t="shared" si="3"/>
        <v>0</v>
      </c>
      <c r="K273" s="92"/>
      <c r="L273" s="93"/>
    </row>
    <row r="274" spans="1:12" ht="16">
      <c r="A274" s="104"/>
      <c r="B274" s="104"/>
      <c r="C274" s="104"/>
      <c r="D274" s="104"/>
      <c r="E274" s="101">
        <v>273</v>
      </c>
      <c r="F274" s="104"/>
      <c r="G274" s="104"/>
      <c r="H274" s="104"/>
      <c r="I274" s="105"/>
      <c r="J274" s="91">
        <f t="shared" si="3"/>
        <v>0</v>
      </c>
      <c r="K274" s="92"/>
      <c r="L274" s="93"/>
    </row>
    <row r="275" spans="1:12" ht="16">
      <c r="A275" s="104"/>
      <c r="B275" s="104"/>
      <c r="C275" s="104"/>
      <c r="D275" s="104"/>
      <c r="E275" s="101">
        <v>274</v>
      </c>
      <c r="F275" s="104"/>
      <c r="G275" s="104"/>
      <c r="H275" s="104"/>
      <c r="I275" s="105"/>
      <c r="J275" s="91">
        <f t="shared" si="3"/>
        <v>0</v>
      </c>
      <c r="K275" s="92"/>
      <c r="L275" s="93"/>
    </row>
    <row r="276" spans="1:12" ht="16">
      <c r="A276" s="104"/>
      <c r="B276" s="104"/>
      <c r="C276" s="104"/>
      <c r="D276" s="104"/>
      <c r="E276" s="101">
        <v>275</v>
      </c>
      <c r="F276" s="104"/>
      <c r="G276" s="104"/>
      <c r="H276" s="104"/>
      <c r="I276" s="105"/>
      <c r="J276" s="91">
        <f t="shared" si="3"/>
        <v>0</v>
      </c>
      <c r="K276" s="92"/>
      <c r="L276" s="93"/>
    </row>
    <row r="277" spans="1:12" ht="16">
      <c r="A277" s="104"/>
      <c r="B277" s="104"/>
      <c r="C277" s="104"/>
      <c r="D277" s="104"/>
      <c r="E277" s="101">
        <v>276</v>
      </c>
      <c r="F277" s="104"/>
      <c r="G277" s="104"/>
      <c r="H277" s="104"/>
      <c r="I277" s="105"/>
      <c r="J277" s="91">
        <f t="shared" si="3"/>
        <v>0</v>
      </c>
      <c r="K277" s="92"/>
      <c r="L277" s="93"/>
    </row>
    <row r="278" spans="1:12" ht="16">
      <c r="A278" s="104"/>
      <c r="B278" s="104"/>
      <c r="C278" s="104"/>
      <c r="D278" s="104"/>
      <c r="E278" s="101">
        <v>277</v>
      </c>
      <c r="F278" s="104"/>
      <c r="G278" s="104"/>
      <c r="H278" s="104"/>
      <c r="I278" s="105"/>
      <c r="J278" s="91">
        <f t="shared" si="3"/>
        <v>0</v>
      </c>
      <c r="K278" s="92"/>
      <c r="L278" s="93"/>
    </row>
    <row r="279" spans="1:12" ht="16">
      <c r="A279" s="104"/>
      <c r="B279" s="104"/>
      <c r="C279" s="104"/>
      <c r="D279" s="104"/>
      <c r="E279" s="101">
        <v>278</v>
      </c>
      <c r="F279" s="104"/>
      <c r="G279" s="104"/>
      <c r="H279" s="104"/>
      <c r="I279" s="105"/>
      <c r="J279" s="91">
        <f t="shared" si="3"/>
        <v>0</v>
      </c>
      <c r="K279" s="92"/>
      <c r="L279" s="93"/>
    </row>
    <row r="280" spans="1:12" ht="16">
      <c r="A280" s="104"/>
      <c r="B280" s="104"/>
      <c r="C280" s="104"/>
      <c r="D280" s="104"/>
      <c r="E280" s="101">
        <v>279</v>
      </c>
      <c r="F280" s="104"/>
      <c r="G280" s="104"/>
      <c r="H280" s="104"/>
      <c r="I280" s="105"/>
      <c r="J280" s="91">
        <f t="shared" si="3"/>
        <v>0</v>
      </c>
      <c r="K280" s="92"/>
      <c r="L280" s="93"/>
    </row>
    <row r="281" spans="1:12" ht="16">
      <c r="A281" s="104"/>
      <c r="B281" s="104"/>
      <c r="C281" s="104"/>
      <c r="D281" s="104"/>
      <c r="E281" s="101">
        <v>280</v>
      </c>
      <c r="F281" s="104"/>
      <c r="G281" s="104"/>
      <c r="H281" s="104"/>
      <c r="I281" s="105"/>
      <c r="J281" s="91">
        <f t="shared" si="3"/>
        <v>0</v>
      </c>
      <c r="K281" s="92"/>
      <c r="L281" s="93"/>
    </row>
    <row r="282" spans="1:12" ht="16">
      <c r="A282" s="104"/>
      <c r="B282" s="104"/>
      <c r="C282" s="104"/>
      <c r="D282" s="104"/>
      <c r="E282" s="101">
        <v>281</v>
      </c>
      <c r="F282" s="104"/>
      <c r="G282" s="104"/>
      <c r="H282" s="104"/>
      <c r="I282" s="105"/>
      <c r="J282" s="91">
        <f t="shared" si="3"/>
        <v>0</v>
      </c>
      <c r="K282" s="92"/>
      <c r="L282" s="93"/>
    </row>
    <row r="283" spans="1:12" ht="16">
      <c r="A283" s="104"/>
      <c r="B283" s="104"/>
      <c r="C283" s="104"/>
      <c r="D283" s="104"/>
      <c r="E283" s="101">
        <v>282</v>
      </c>
      <c r="F283" s="104"/>
      <c r="G283" s="104"/>
      <c r="H283" s="104"/>
      <c r="I283" s="105"/>
      <c r="J283" s="91">
        <f t="shared" si="3"/>
        <v>0</v>
      </c>
      <c r="K283" s="92"/>
      <c r="L283" s="93"/>
    </row>
    <row r="284" spans="1:12" ht="16">
      <c r="A284" s="104"/>
      <c r="B284" s="104"/>
      <c r="C284" s="104"/>
      <c r="D284" s="104"/>
      <c r="E284" s="101">
        <v>283</v>
      </c>
      <c r="F284" s="104"/>
      <c r="G284" s="104"/>
      <c r="H284" s="104"/>
      <c r="I284" s="105"/>
      <c r="J284" s="91">
        <f t="shared" si="3"/>
        <v>0</v>
      </c>
      <c r="K284" s="92"/>
      <c r="L284" s="93"/>
    </row>
    <row r="285" spans="1:12" ht="16">
      <c r="A285" s="104"/>
      <c r="B285" s="104"/>
      <c r="C285" s="104"/>
      <c r="D285" s="104"/>
      <c r="E285" s="101">
        <v>284</v>
      </c>
      <c r="F285" s="104"/>
      <c r="G285" s="104"/>
      <c r="H285" s="104"/>
      <c r="I285" s="105"/>
      <c r="J285" s="91">
        <f t="shared" si="3"/>
        <v>0</v>
      </c>
      <c r="K285" s="92"/>
      <c r="L285" s="93"/>
    </row>
    <row r="286" spans="1:12" ht="16">
      <c r="A286" s="104"/>
      <c r="B286" s="104"/>
      <c r="C286" s="104"/>
      <c r="D286" s="104"/>
      <c r="E286" s="101">
        <v>285</v>
      </c>
      <c r="F286" s="104"/>
      <c r="G286" s="104"/>
      <c r="H286" s="104"/>
      <c r="I286" s="105"/>
      <c r="J286" s="91">
        <f t="shared" si="3"/>
        <v>0</v>
      </c>
      <c r="K286" s="92"/>
      <c r="L286" s="93"/>
    </row>
    <row r="287" spans="1:12" ht="16">
      <c r="A287" s="104"/>
      <c r="B287" s="104"/>
      <c r="C287" s="104"/>
      <c r="D287" s="104"/>
      <c r="E287" s="101">
        <v>286</v>
      </c>
      <c r="F287" s="104"/>
      <c r="G287" s="104"/>
      <c r="H287" s="104"/>
      <c r="I287" s="105"/>
      <c r="J287" s="91">
        <f t="shared" si="3"/>
        <v>0</v>
      </c>
      <c r="K287" s="92"/>
      <c r="L287" s="93"/>
    </row>
    <row r="288" spans="1:12" ht="16">
      <c r="A288" s="104"/>
      <c r="B288" s="104"/>
      <c r="C288" s="104"/>
      <c r="D288" s="104"/>
      <c r="E288" s="101">
        <v>287</v>
      </c>
      <c r="F288" s="104"/>
      <c r="G288" s="104"/>
      <c r="H288" s="104"/>
      <c r="I288" s="105"/>
      <c r="J288" s="91">
        <f t="shared" si="3"/>
        <v>0</v>
      </c>
      <c r="K288" s="92"/>
      <c r="L288" s="93"/>
    </row>
    <row r="289" spans="1:12" ht="16">
      <c r="A289" s="104"/>
      <c r="B289" s="104"/>
      <c r="C289" s="104"/>
      <c r="D289" s="104"/>
      <c r="E289" s="101">
        <v>288</v>
      </c>
      <c r="F289" s="104"/>
      <c r="G289" s="104"/>
      <c r="H289" s="104"/>
      <c r="I289" s="105"/>
      <c r="J289" s="91">
        <f t="shared" si="3"/>
        <v>0</v>
      </c>
      <c r="K289" s="92"/>
      <c r="L289" s="93"/>
    </row>
    <row r="290" spans="1:12" ht="16">
      <c r="A290" s="104"/>
      <c r="B290" s="104"/>
      <c r="C290" s="104"/>
      <c r="D290" s="104"/>
      <c r="E290" s="101">
        <v>289</v>
      </c>
      <c r="F290" s="104"/>
      <c r="G290" s="104"/>
      <c r="H290" s="104"/>
      <c r="I290" s="105"/>
      <c r="J290" s="91">
        <f t="shared" si="3"/>
        <v>0</v>
      </c>
      <c r="K290" s="92"/>
      <c r="L290" s="93"/>
    </row>
    <row r="291" spans="1:12" ht="16">
      <c r="A291" s="104"/>
      <c r="B291" s="104"/>
      <c r="C291" s="104"/>
      <c r="D291" s="104"/>
      <c r="E291" s="101">
        <v>290</v>
      </c>
      <c r="F291" s="104"/>
      <c r="G291" s="104"/>
      <c r="H291" s="104"/>
      <c r="I291" s="105"/>
      <c r="J291" s="91">
        <f t="shared" si="3"/>
        <v>0</v>
      </c>
      <c r="K291" s="92"/>
      <c r="L291" s="93"/>
    </row>
    <row r="292" spans="1:12" ht="16">
      <c r="A292" s="104"/>
      <c r="B292" s="104"/>
      <c r="C292" s="104"/>
      <c r="D292" s="104"/>
      <c r="E292" s="101">
        <v>291</v>
      </c>
      <c r="F292" s="104"/>
      <c r="G292" s="104"/>
      <c r="H292" s="104"/>
      <c r="I292" s="105"/>
      <c r="J292" s="91">
        <f t="shared" si="3"/>
        <v>0</v>
      </c>
      <c r="K292" s="92"/>
      <c r="L292" s="93"/>
    </row>
    <row r="293" spans="1:12" ht="16">
      <c r="A293" s="104"/>
      <c r="B293" s="104"/>
      <c r="C293" s="104"/>
      <c r="D293" s="104"/>
      <c r="E293" s="101">
        <v>292</v>
      </c>
      <c r="F293" s="104"/>
      <c r="G293" s="104"/>
      <c r="H293" s="104"/>
      <c r="I293" s="105"/>
      <c r="J293" s="91">
        <f t="shared" si="3"/>
        <v>0</v>
      </c>
      <c r="K293" s="92"/>
      <c r="L293" s="93"/>
    </row>
    <row r="294" spans="1:12" ht="16">
      <c r="A294" s="104"/>
      <c r="B294" s="104"/>
      <c r="C294" s="104"/>
      <c r="D294" s="104"/>
      <c r="E294" s="101">
        <v>293</v>
      </c>
      <c r="F294" s="104"/>
      <c r="G294" s="104"/>
      <c r="H294" s="104"/>
      <c r="I294" s="105"/>
      <c r="J294" s="91">
        <f t="shared" si="3"/>
        <v>0</v>
      </c>
      <c r="K294" s="92"/>
      <c r="L294" s="93"/>
    </row>
    <row r="295" spans="1:12" ht="16">
      <c r="A295" s="104"/>
      <c r="B295" s="104"/>
      <c r="C295" s="104"/>
      <c r="D295" s="104"/>
      <c r="E295" s="101">
        <v>294</v>
      </c>
      <c r="F295" s="104"/>
      <c r="G295" s="104"/>
      <c r="H295" s="104"/>
      <c r="I295" s="105"/>
      <c r="J295" s="91">
        <f t="shared" si="3"/>
        <v>0</v>
      </c>
      <c r="K295" s="92"/>
      <c r="L295" s="93"/>
    </row>
    <row r="296" spans="1:12" ht="16">
      <c r="A296" s="104"/>
      <c r="B296" s="104"/>
      <c r="C296" s="104"/>
      <c r="D296" s="104"/>
      <c r="E296" s="101">
        <v>295</v>
      </c>
      <c r="F296" s="104"/>
      <c r="G296" s="104"/>
      <c r="H296" s="104"/>
      <c r="I296" s="105"/>
      <c r="J296" s="91">
        <f t="shared" ref="J296:J301" si="4">IF(OR(H296=5,H296=10, H296=15, H296="BP",H296="SCR"),"NT",I296)</f>
        <v>0</v>
      </c>
      <c r="K296" s="92"/>
      <c r="L296" s="93"/>
    </row>
    <row r="297" spans="1:12" ht="16">
      <c r="A297" s="104"/>
      <c r="B297" s="104"/>
      <c r="C297" s="104"/>
      <c r="D297" s="104"/>
      <c r="E297" s="101">
        <v>296</v>
      </c>
      <c r="F297" s="104"/>
      <c r="G297" s="104"/>
      <c r="H297" s="104"/>
      <c r="I297" s="105"/>
      <c r="J297" s="91">
        <f t="shared" si="4"/>
        <v>0</v>
      </c>
      <c r="K297" s="92"/>
      <c r="L297" s="93"/>
    </row>
    <row r="298" spans="1:12" ht="16">
      <c r="A298" s="104"/>
      <c r="B298" s="104"/>
      <c r="C298" s="104"/>
      <c r="D298" s="104"/>
      <c r="E298" s="101">
        <v>297</v>
      </c>
      <c r="F298" s="104"/>
      <c r="G298" s="104"/>
      <c r="H298" s="104"/>
      <c r="I298" s="105"/>
      <c r="J298" s="91">
        <f t="shared" si="4"/>
        <v>0</v>
      </c>
      <c r="K298" s="92"/>
      <c r="L298" s="93"/>
    </row>
    <row r="299" spans="1:12" ht="16">
      <c r="A299" s="104"/>
      <c r="B299" s="104"/>
      <c r="C299" s="104"/>
      <c r="D299" s="104"/>
      <c r="E299" s="101">
        <v>298</v>
      </c>
      <c r="F299" s="104"/>
      <c r="G299" s="104"/>
      <c r="H299" s="104"/>
      <c r="I299" s="105"/>
      <c r="J299" s="91">
        <f t="shared" si="4"/>
        <v>0</v>
      </c>
      <c r="K299" s="92"/>
      <c r="L299" s="93"/>
    </row>
    <row r="300" spans="1:12" ht="16">
      <c r="A300" s="104"/>
      <c r="B300" s="104"/>
      <c r="C300" s="104"/>
      <c r="D300" s="104"/>
      <c r="E300" s="101">
        <v>299</v>
      </c>
      <c r="F300" s="104"/>
      <c r="G300" s="104"/>
      <c r="H300" s="104"/>
      <c r="I300" s="105"/>
      <c r="J300" s="91">
        <f t="shared" si="4"/>
        <v>0</v>
      </c>
      <c r="K300" s="92"/>
      <c r="L300" s="93"/>
    </row>
    <row r="301" spans="1:12" ht="16">
      <c r="A301" s="104"/>
      <c r="B301" s="104"/>
      <c r="C301" s="104"/>
      <c r="D301" s="104"/>
      <c r="E301" s="101">
        <v>300</v>
      </c>
      <c r="F301" s="104"/>
      <c r="G301" s="104"/>
      <c r="H301" s="104"/>
      <c r="I301" s="105"/>
      <c r="J301" s="91">
        <f t="shared" si="4"/>
        <v>0</v>
      </c>
      <c r="K301" s="92"/>
      <c r="L301" s="93"/>
    </row>
  </sheetData>
  <sortState ref="A2:L301">
    <sortCondition ref="E2:E301"/>
  </sortState>
  <dataValidations count="3">
    <dataValidation type="list" allowBlank="1" showInputMessage="1" showErrorMessage="1" sqref="C2:C301" xr:uid="{00000000-0002-0000-0500-000000000000}">
      <formula1>Incentives</formula1>
    </dataValidation>
    <dataValidation type="list" allowBlank="1" showInputMessage="1" showErrorMessage="1" sqref="H2:H301" xr:uid="{00000000-0002-0000-0500-000001000000}">
      <formula1>Penalties</formula1>
    </dataValidation>
    <dataValidation type="list" allowBlank="1" showInputMessage="1" showErrorMessage="1" sqref="A2:B301" xr:uid="{00000000-0002-0000-0500-000002000000}">
      <formula1>X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01"/>
  <sheetViews>
    <sheetView topLeftCell="A2" workbookViewId="0">
      <selection activeCell="L14" sqref="L14"/>
    </sheetView>
  </sheetViews>
  <sheetFormatPr baseColWidth="10" defaultColWidth="8.83203125" defaultRowHeight="15"/>
  <cols>
    <col min="1" max="1" width="8" customWidth="1"/>
    <col min="2" max="2" width="6.33203125" hidden="1" customWidth="1"/>
    <col min="3" max="3" width="7.1640625" hidden="1" customWidth="1"/>
    <col min="4" max="4" width="7" hidden="1" customWidth="1"/>
    <col min="6" max="6" width="23.83203125" customWidth="1"/>
    <col min="7" max="7" width="22.6640625" customWidth="1"/>
    <col min="10" max="10" width="10.6640625" customWidth="1"/>
  </cols>
  <sheetData>
    <row r="1" spans="1:12" ht="30">
      <c r="A1" s="107" t="s">
        <v>124</v>
      </c>
      <c r="B1" s="107" t="s">
        <v>111</v>
      </c>
      <c r="C1" s="107" t="s">
        <v>108</v>
      </c>
      <c r="D1" s="107" t="s">
        <v>96</v>
      </c>
      <c r="E1" s="107" t="s">
        <v>109</v>
      </c>
      <c r="F1" s="107" t="s">
        <v>43</v>
      </c>
      <c r="G1" s="107" t="s">
        <v>42</v>
      </c>
      <c r="H1" s="107" t="s">
        <v>126</v>
      </c>
      <c r="I1" s="108" t="s">
        <v>110</v>
      </c>
      <c r="J1" s="107" t="s">
        <v>100</v>
      </c>
      <c r="K1" s="107" t="s">
        <v>115</v>
      </c>
      <c r="L1" s="107" t="s">
        <v>116</v>
      </c>
    </row>
    <row r="2" spans="1:12" ht="16">
      <c r="A2" s="104"/>
      <c r="B2" s="104"/>
      <c r="C2" s="104"/>
      <c r="D2" s="104"/>
      <c r="E2" s="101">
        <v>1</v>
      </c>
      <c r="F2" s="104" t="s">
        <v>151</v>
      </c>
      <c r="G2" s="104" t="s">
        <v>152</v>
      </c>
      <c r="H2" s="104"/>
      <c r="I2" s="105">
        <v>16.061</v>
      </c>
      <c r="J2" s="91"/>
      <c r="K2" s="92" t="s">
        <v>691</v>
      </c>
      <c r="L2" s="93">
        <v>130</v>
      </c>
    </row>
    <row r="3" spans="1:12" ht="16">
      <c r="A3" s="104"/>
      <c r="B3" s="104"/>
      <c r="C3" s="104"/>
      <c r="D3" s="104"/>
      <c r="E3" s="101">
        <v>2</v>
      </c>
      <c r="F3" s="104" t="s">
        <v>253</v>
      </c>
      <c r="G3" s="104" t="s">
        <v>258</v>
      </c>
      <c r="H3" s="104"/>
      <c r="I3" s="105">
        <v>16.369</v>
      </c>
      <c r="J3" s="91"/>
      <c r="K3" s="92" t="s">
        <v>692</v>
      </c>
      <c r="L3" s="93">
        <v>86</v>
      </c>
    </row>
    <row r="4" spans="1:12" ht="16">
      <c r="A4" s="104"/>
      <c r="B4" s="104"/>
      <c r="C4" s="104"/>
      <c r="D4" s="104"/>
      <c r="E4" s="101">
        <v>3</v>
      </c>
      <c r="F4" s="104" t="s">
        <v>204</v>
      </c>
      <c r="G4" s="104" t="s">
        <v>205</v>
      </c>
      <c r="H4" s="104"/>
      <c r="I4" s="105">
        <v>16.443999999999999</v>
      </c>
      <c r="J4" s="91"/>
      <c r="K4" s="92"/>
      <c r="L4" s="93"/>
    </row>
    <row r="5" spans="1:12" ht="16">
      <c r="A5" s="104"/>
      <c r="B5" s="104"/>
      <c r="C5" s="104"/>
      <c r="D5" s="104"/>
      <c r="E5" s="101">
        <v>4</v>
      </c>
      <c r="F5" s="104" t="s">
        <v>406</v>
      </c>
      <c r="G5" s="104" t="s">
        <v>407</v>
      </c>
      <c r="H5" s="104"/>
      <c r="I5" s="105">
        <v>16.459</v>
      </c>
      <c r="J5" s="91"/>
      <c r="K5" s="92"/>
      <c r="L5" s="93"/>
    </row>
    <row r="6" spans="1:12" ht="16">
      <c r="A6" s="104"/>
      <c r="B6" s="104"/>
      <c r="C6" s="104"/>
      <c r="D6" s="104"/>
      <c r="E6" s="101">
        <v>5</v>
      </c>
      <c r="F6" s="104" t="s">
        <v>151</v>
      </c>
      <c r="G6" s="104" t="s">
        <v>153</v>
      </c>
      <c r="H6" s="104"/>
      <c r="I6" s="105">
        <v>16.518000000000001</v>
      </c>
      <c r="J6" s="91"/>
      <c r="K6" s="92"/>
      <c r="L6" s="93"/>
    </row>
    <row r="7" spans="1:12" ht="16">
      <c r="A7" s="104"/>
      <c r="B7" s="104"/>
      <c r="C7" s="104"/>
      <c r="D7" s="104"/>
      <c r="E7" s="101">
        <v>6</v>
      </c>
      <c r="F7" s="104" t="s">
        <v>253</v>
      </c>
      <c r="G7" s="104" t="s">
        <v>254</v>
      </c>
      <c r="H7" s="104"/>
      <c r="I7" s="105">
        <v>16.608000000000001</v>
      </c>
      <c r="J7" s="91"/>
      <c r="K7" s="92"/>
      <c r="L7" s="93"/>
    </row>
    <row r="8" spans="1:12" ht="16">
      <c r="A8" s="104"/>
      <c r="B8" s="104"/>
      <c r="C8" s="104"/>
      <c r="D8" s="104"/>
      <c r="E8" s="101">
        <v>7</v>
      </c>
      <c r="F8" s="104" t="s">
        <v>247</v>
      </c>
      <c r="G8" s="104" t="s">
        <v>249</v>
      </c>
      <c r="H8" s="104"/>
      <c r="I8" s="105">
        <v>16.677</v>
      </c>
      <c r="J8" s="91"/>
      <c r="K8" s="92"/>
      <c r="L8" s="93"/>
    </row>
    <row r="9" spans="1:12" ht="16">
      <c r="A9" s="104"/>
      <c r="B9" s="104"/>
      <c r="C9" s="104"/>
      <c r="D9" s="104"/>
      <c r="E9" s="101">
        <v>8</v>
      </c>
      <c r="F9" s="104" t="s">
        <v>437</v>
      </c>
      <c r="G9" s="104" t="s">
        <v>438</v>
      </c>
      <c r="H9" s="104"/>
      <c r="I9" s="105">
        <v>16.681000000000001</v>
      </c>
      <c r="J9" s="91"/>
      <c r="K9" s="92"/>
      <c r="L9" s="93"/>
    </row>
    <row r="10" spans="1:12" ht="16">
      <c r="A10" s="104"/>
      <c r="B10" s="104"/>
      <c r="C10" s="104"/>
      <c r="D10" s="104"/>
      <c r="E10" s="101">
        <v>9</v>
      </c>
      <c r="F10" s="104" t="s">
        <v>178</v>
      </c>
      <c r="G10" s="104" t="s">
        <v>179</v>
      </c>
      <c r="H10" s="104"/>
      <c r="I10" s="105">
        <v>16.742999999999999</v>
      </c>
      <c r="J10" s="91"/>
      <c r="K10" s="92"/>
      <c r="L10" s="93"/>
    </row>
    <row r="11" spans="1:12" ht="16">
      <c r="A11" s="104"/>
      <c r="B11" s="104"/>
      <c r="C11" s="104"/>
      <c r="D11" s="104"/>
      <c r="E11" s="101">
        <v>10</v>
      </c>
      <c r="F11" s="104" t="s">
        <v>253</v>
      </c>
      <c r="G11" s="104" t="s">
        <v>256</v>
      </c>
      <c r="H11" s="104"/>
      <c r="I11" s="105">
        <v>16.838999999999999</v>
      </c>
      <c r="J11" s="91"/>
      <c r="K11" s="92"/>
      <c r="L11" s="93"/>
    </row>
    <row r="12" spans="1:12" ht="16">
      <c r="A12" s="104"/>
      <c r="B12" s="104"/>
      <c r="C12" s="104"/>
      <c r="D12" s="104"/>
      <c r="E12" s="101">
        <v>11</v>
      </c>
      <c r="F12" s="104" t="s">
        <v>326</v>
      </c>
      <c r="G12" s="104" t="s">
        <v>327</v>
      </c>
      <c r="H12" s="104"/>
      <c r="I12" s="105">
        <v>17.084</v>
      </c>
      <c r="J12" s="91"/>
      <c r="K12" s="92" t="s">
        <v>699</v>
      </c>
      <c r="L12" s="93">
        <v>86</v>
      </c>
    </row>
    <row r="13" spans="1:12" ht="16">
      <c r="A13" s="104"/>
      <c r="B13" s="104"/>
      <c r="C13" s="104"/>
      <c r="D13" s="104"/>
      <c r="E13" s="101">
        <v>12</v>
      </c>
      <c r="F13" s="104" t="s">
        <v>624</v>
      </c>
      <c r="G13" s="104" t="s">
        <v>625</v>
      </c>
      <c r="H13" s="104"/>
      <c r="I13" s="105">
        <v>17.513000000000002</v>
      </c>
      <c r="J13" s="91"/>
      <c r="K13" s="92" t="s">
        <v>700</v>
      </c>
      <c r="L13" s="93">
        <v>58</v>
      </c>
    </row>
    <row r="14" spans="1:12" ht="16">
      <c r="A14" s="104"/>
      <c r="B14" s="104"/>
      <c r="C14" s="104"/>
      <c r="D14" s="104"/>
      <c r="E14" s="101">
        <v>13</v>
      </c>
      <c r="F14" s="104" t="s">
        <v>253</v>
      </c>
      <c r="G14" s="104" t="s">
        <v>257</v>
      </c>
      <c r="H14" s="104"/>
      <c r="I14" s="105">
        <v>17.626000000000001</v>
      </c>
      <c r="J14" s="91"/>
      <c r="K14" s="92"/>
      <c r="L14" s="93"/>
    </row>
    <row r="15" spans="1:12" ht="16">
      <c r="A15" s="104"/>
      <c r="B15" s="104"/>
      <c r="C15" s="104"/>
      <c r="D15" s="104"/>
      <c r="E15" s="101">
        <v>14</v>
      </c>
      <c r="F15" s="104" t="s">
        <v>247</v>
      </c>
      <c r="G15" s="104" t="s">
        <v>248</v>
      </c>
      <c r="H15" s="104"/>
      <c r="I15" s="105" t="s">
        <v>583</v>
      </c>
      <c r="J15" s="91"/>
      <c r="K15" s="92"/>
      <c r="L15" s="93"/>
    </row>
    <row r="16" spans="1:12" ht="16">
      <c r="A16" s="104"/>
      <c r="B16" s="104"/>
      <c r="C16" s="104"/>
      <c r="D16" s="104"/>
      <c r="E16" s="101">
        <v>15</v>
      </c>
      <c r="F16" s="104" t="s">
        <v>242</v>
      </c>
      <c r="G16" s="104" t="s">
        <v>245</v>
      </c>
      <c r="H16" s="104"/>
      <c r="I16" s="105" t="s">
        <v>636</v>
      </c>
      <c r="J16" s="91"/>
      <c r="K16" s="92"/>
      <c r="L16" s="93"/>
    </row>
    <row r="17" spans="1:12" ht="16">
      <c r="A17" s="104"/>
      <c r="B17" s="104"/>
      <c r="C17" s="104"/>
      <c r="D17" s="104"/>
      <c r="E17" s="101">
        <v>16</v>
      </c>
      <c r="F17" s="104" t="s">
        <v>607</v>
      </c>
      <c r="G17" s="104" t="s">
        <v>608</v>
      </c>
      <c r="H17" s="104"/>
      <c r="I17" s="105" t="s">
        <v>680</v>
      </c>
      <c r="J17" s="91"/>
      <c r="K17" s="92"/>
      <c r="L17" s="93"/>
    </row>
    <row r="18" spans="1:12" ht="16">
      <c r="A18" s="104"/>
      <c r="B18" s="104"/>
      <c r="C18" s="104"/>
      <c r="D18" s="104"/>
      <c r="E18" s="101">
        <v>17</v>
      </c>
      <c r="F18" s="104" t="s">
        <v>353</v>
      </c>
      <c r="G18" s="104" t="s">
        <v>356</v>
      </c>
      <c r="H18" s="104"/>
      <c r="I18" s="105" t="s">
        <v>642</v>
      </c>
      <c r="J18" s="91"/>
      <c r="K18" s="92"/>
      <c r="L18" s="93"/>
    </row>
    <row r="19" spans="1:12" ht="16">
      <c r="A19" s="104"/>
      <c r="B19" s="104"/>
      <c r="C19" s="104"/>
      <c r="D19" s="104"/>
      <c r="E19" s="101">
        <v>18</v>
      </c>
      <c r="F19" s="104" t="s">
        <v>178</v>
      </c>
      <c r="G19" s="104" t="s">
        <v>180</v>
      </c>
      <c r="H19" s="104"/>
      <c r="I19" s="105" t="s">
        <v>601</v>
      </c>
      <c r="J19" s="91"/>
      <c r="K19" s="92"/>
      <c r="L19" s="93"/>
    </row>
    <row r="20" spans="1:12" ht="16">
      <c r="A20" s="104"/>
      <c r="B20" s="104"/>
      <c r="C20" s="104"/>
      <c r="D20" s="104"/>
      <c r="E20" s="101">
        <v>19</v>
      </c>
      <c r="F20" s="104"/>
      <c r="G20" s="104"/>
      <c r="H20" s="104"/>
      <c r="I20" s="105"/>
      <c r="J20" s="91"/>
      <c r="K20" s="92"/>
      <c r="L20" s="93"/>
    </row>
    <row r="21" spans="1:12" ht="16">
      <c r="A21" s="104"/>
      <c r="B21" s="104"/>
      <c r="C21" s="104"/>
      <c r="D21" s="104"/>
      <c r="E21" s="101">
        <v>20</v>
      </c>
      <c r="F21" s="104"/>
      <c r="G21" s="104"/>
      <c r="H21" s="104"/>
      <c r="I21" s="105"/>
      <c r="J21" s="91"/>
      <c r="K21" s="92"/>
      <c r="L21" s="93"/>
    </row>
    <row r="22" spans="1:12" ht="16">
      <c r="A22" s="104"/>
      <c r="B22" s="104"/>
      <c r="C22" s="104"/>
      <c r="D22" s="104"/>
      <c r="E22" s="101">
        <v>21</v>
      </c>
      <c r="F22" s="104"/>
      <c r="G22" s="104"/>
      <c r="H22" s="104"/>
      <c r="I22" s="105"/>
      <c r="J22" s="91"/>
      <c r="K22" s="92"/>
      <c r="L22" s="93"/>
    </row>
    <row r="23" spans="1:12" ht="16">
      <c r="A23" s="104"/>
      <c r="B23" s="104"/>
      <c r="C23" s="104"/>
      <c r="D23" s="104"/>
      <c r="E23" s="101">
        <v>22</v>
      </c>
      <c r="F23" s="104"/>
      <c r="G23" s="104"/>
      <c r="H23" s="104"/>
      <c r="I23" s="105"/>
      <c r="J23" s="91"/>
      <c r="K23" s="92"/>
      <c r="L23" s="93"/>
    </row>
    <row r="24" spans="1:12" ht="16">
      <c r="A24" s="104"/>
      <c r="B24" s="104"/>
      <c r="C24" s="104"/>
      <c r="D24" s="104"/>
      <c r="E24" s="101">
        <v>23</v>
      </c>
      <c r="F24" s="104"/>
      <c r="G24" s="104"/>
      <c r="H24" s="104"/>
      <c r="I24" s="105"/>
      <c r="J24" s="91"/>
      <c r="K24" s="92"/>
      <c r="L24" s="93"/>
    </row>
    <row r="25" spans="1:12" ht="16">
      <c r="A25" s="104"/>
      <c r="B25" s="104"/>
      <c r="C25" s="104"/>
      <c r="D25" s="104"/>
      <c r="E25" s="101">
        <v>24</v>
      </c>
      <c r="F25" s="104"/>
      <c r="G25" s="104"/>
      <c r="H25" s="104"/>
      <c r="I25" s="105"/>
      <c r="J25" s="91"/>
      <c r="K25" s="92"/>
      <c r="L25" s="93"/>
    </row>
    <row r="26" spans="1:12" ht="16">
      <c r="A26" s="104"/>
      <c r="B26" s="104"/>
      <c r="C26" s="104"/>
      <c r="D26" s="104"/>
      <c r="E26" s="101">
        <v>25</v>
      </c>
      <c r="F26" s="104"/>
      <c r="G26" s="104"/>
      <c r="H26" s="104"/>
      <c r="I26" s="105"/>
      <c r="J26" s="91"/>
      <c r="K26" s="92"/>
      <c r="L26" s="93"/>
    </row>
    <row r="27" spans="1:12" ht="16">
      <c r="A27" s="104"/>
      <c r="B27" s="104"/>
      <c r="C27" s="104"/>
      <c r="D27" s="104"/>
      <c r="E27" s="101">
        <v>26</v>
      </c>
      <c r="F27" s="104"/>
      <c r="G27" s="104"/>
      <c r="H27" s="104"/>
      <c r="I27" s="105"/>
      <c r="J27" s="91"/>
      <c r="K27" s="92"/>
      <c r="L27" s="93"/>
    </row>
    <row r="28" spans="1:12" ht="16">
      <c r="A28" s="104"/>
      <c r="B28" s="104"/>
      <c r="C28" s="104"/>
      <c r="D28" s="104"/>
      <c r="E28" s="101">
        <v>27</v>
      </c>
      <c r="F28" s="104"/>
      <c r="G28" s="104"/>
      <c r="H28" s="104"/>
      <c r="I28" s="105"/>
      <c r="J28" s="91"/>
      <c r="K28" s="92"/>
      <c r="L28" s="93"/>
    </row>
    <row r="29" spans="1:12" ht="16">
      <c r="A29" s="104"/>
      <c r="B29" s="104"/>
      <c r="C29" s="104"/>
      <c r="D29" s="104"/>
      <c r="E29" s="101">
        <v>28</v>
      </c>
      <c r="F29" s="104"/>
      <c r="G29" s="104"/>
      <c r="H29" s="104"/>
      <c r="I29" s="105"/>
      <c r="J29" s="91"/>
      <c r="K29" s="92"/>
      <c r="L29" s="93"/>
    </row>
    <row r="30" spans="1:12" ht="16">
      <c r="A30" s="104"/>
      <c r="B30" s="104"/>
      <c r="C30" s="104"/>
      <c r="D30" s="104"/>
      <c r="E30" s="101">
        <v>29</v>
      </c>
      <c r="F30" s="104"/>
      <c r="G30" s="104"/>
      <c r="H30" s="104"/>
      <c r="I30" s="105"/>
      <c r="J30" s="91"/>
      <c r="K30" s="92"/>
      <c r="L30" s="93"/>
    </row>
    <row r="31" spans="1:12" ht="16">
      <c r="A31" s="104"/>
      <c r="B31" s="104"/>
      <c r="C31" s="104"/>
      <c r="D31" s="104"/>
      <c r="E31" s="101">
        <v>30</v>
      </c>
      <c r="F31" s="104"/>
      <c r="G31" s="104"/>
      <c r="H31" s="104"/>
      <c r="I31" s="105"/>
      <c r="J31" s="91"/>
      <c r="K31" s="92"/>
      <c r="L31" s="93"/>
    </row>
    <row r="32" spans="1:12" ht="16">
      <c r="A32" s="104"/>
      <c r="B32" s="104"/>
      <c r="C32" s="104"/>
      <c r="D32" s="104"/>
      <c r="E32" s="101">
        <v>31</v>
      </c>
      <c r="F32" s="104"/>
      <c r="G32" s="104"/>
      <c r="H32" s="104"/>
      <c r="I32" s="105"/>
      <c r="J32" s="91"/>
      <c r="K32" s="92"/>
      <c r="L32" s="93"/>
    </row>
    <row r="33" spans="1:12" ht="16">
      <c r="A33" s="104"/>
      <c r="B33" s="104"/>
      <c r="C33" s="104"/>
      <c r="D33" s="104"/>
      <c r="E33" s="101">
        <v>32</v>
      </c>
      <c r="F33" s="104"/>
      <c r="G33" s="104"/>
      <c r="H33" s="104"/>
      <c r="I33" s="105"/>
      <c r="J33" s="91"/>
      <c r="K33" s="92"/>
      <c r="L33" s="93"/>
    </row>
    <row r="34" spans="1:12" ht="16">
      <c r="A34" s="104"/>
      <c r="B34" s="104"/>
      <c r="C34" s="104"/>
      <c r="D34" s="104"/>
      <c r="E34" s="101">
        <v>33</v>
      </c>
      <c r="F34" s="104"/>
      <c r="G34" s="104"/>
      <c r="H34" s="104"/>
      <c r="I34" s="105"/>
      <c r="J34" s="91"/>
      <c r="K34" s="92"/>
      <c r="L34" s="93"/>
    </row>
    <row r="35" spans="1:12" ht="16">
      <c r="A35" s="104"/>
      <c r="B35" s="104"/>
      <c r="C35" s="104"/>
      <c r="D35" s="104"/>
      <c r="E35" s="101">
        <v>34</v>
      </c>
      <c r="F35" s="104"/>
      <c r="G35" s="104"/>
      <c r="H35" s="104"/>
      <c r="I35" s="105"/>
      <c r="J35" s="91"/>
      <c r="K35" s="92"/>
      <c r="L35" s="93"/>
    </row>
    <row r="36" spans="1:12" ht="16">
      <c r="A36" s="104"/>
      <c r="B36" s="104"/>
      <c r="C36" s="104"/>
      <c r="D36" s="104"/>
      <c r="E36" s="101">
        <v>35</v>
      </c>
      <c r="F36" s="104"/>
      <c r="G36" s="104"/>
      <c r="H36" s="104"/>
      <c r="I36" s="105"/>
      <c r="J36" s="91"/>
      <c r="K36" s="92"/>
      <c r="L36" s="93"/>
    </row>
    <row r="37" spans="1:12" ht="16">
      <c r="A37" s="104"/>
      <c r="B37" s="104"/>
      <c r="C37" s="104"/>
      <c r="D37" s="104"/>
      <c r="E37" s="101">
        <v>36</v>
      </c>
      <c r="F37" s="104"/>
      <c r="G37" s="104"/>
      <c r="H37" s="104"/>
      <c r="I37" s="105"/>
      <c r="J37" s="91"/>
      <c r="K37" s="92"/>
      <c r="L37" s="93"/>
    </row>
    <row r="38" spans="1:12" ht="16">
      <c r="A38" s="104"/>
      <c r="B38" s="104"/>
      <c r="C38" s="104"/>
      <c r="D38" s="104"/>
      <c r="E38" s="101">
        <v>37</v>
      </c>
      <c r="F38" s="104"/>
      <c r="G38" s="104"/>
      <c r="H38" s="104"/>
      <c r="I38" s="105"/>
      <c r="J38" s="91"/>
      <c r="K38" s="92"/>
      <c r="L38" s="93"/>
    </row>
    <row r="39" spans="1:12" ht="16">
      <c r="A39" s="104"/>
      <c r="B39" s="104"/>
      <c r="C39" s="104"/>
      <c r="D39" s="104"/>
      <c r="E39" s="101">
        <v>38</v>
      </c>
      <c r="F39" s="104"/>
      <c r="G39" s="104"/>
      <c r="H39" s="104"/>
      <c r="I39" s="105"/>
      <c r="J39" s="91"/>
      <c r="K39" s="92"/>
      <c r="L39" s="93"/>
    </row>
    <row r="40" spans="1:12" ht="16">
      <c r="A40" s="104"/>
      <c r="B40" s="104"/>
      <c r="C40" s="104"/>
      <c r="D40" s="104"/>
      <c r="E40" s="101">
        <v>39</v>
      </c>
      <c r="F40" s="104"/>
      <c r="G40" s="104"/>
      <c r="H40" s="104"/>
      <c r="I40" s="105"/>
      <c r="J40" s="91"/>
      <c r="K40" s="92"/>
      <c r="L40" s="93"/>
    </row>
    <row r="41" spans="1:12" ht="16">
      <c r="A41" s="104"/>
      <c r="B41" s="104"/>
      <c r="C41" s="104"/>
      <c r="D41" s="104"/>
      <c r="E41" s="101">
        <v>40</v>
      </c>
      <c r="F41" s="104"/>
      <c r="G41" s="104"/>
      <c r="H41" s="104"/>
      <c r="I41" s="105"/>
      <c r="J41" s="91"/>
      <c r="K41" s="92"/>
      <c r="L41" s="93"/>
    </row>
    <row r="42" spans="1:12" ht="16">
      <c r="A42" s="104"/>
      <c r="B42" s="104"/>
      <c r="C42" s="104"/>
      <c r="D42" s="104"/>
      <c r="E42" s="101">
        <v>41</v>
      </c>
      <c r="F42" s="104"/>
      <c r="G42" s="104"/>
      <c r="H42" s="104"/>
      <c r="I42" s="105"/>
      <c r="J42" s="91"/>
      <c r="K42" s="92"/>
      <c r="L42" s="93"/>
    </row>
    <row r="43" spans="1:12" ht="16">
      <c r="A43" s="104"/>
      <c r="B43" s="104"/>
      <c r="C43" s="104"/>
      <c r="D43" s="104"/>
      <c r="E43" s="101">
        <v>42</v>
      </c>
      <c r="F43" s="104"/>
      <c r="G43" s="104"/>
      <c r="H43" s="104"/>
      <c r="I43" s="105"/>
      <c r="J43" s="91"/>
      <c r="K43" s="92"/>
      <c r="L43" s="93"/>
    </row>
    <row r="44" spans="1:12" ht="16">
      <c r="A44" s="104"/>
      <c r="B44" s="104"/>
      <c r="C44" s="104"/>
      <c r="D44" s="104"/>
      <c r="E44" s="101">
        <v>43</v>
      </c>
      <c r="F44" s="104"/>
      <c r="G44" s="104"/>
      <c r="H44" s="104"/>
      <c r="I44" s="105"/>
      <c r="J44" s="91"/>
      <c r="K44" s="92"/>
      <c r="L44" s="93"/>
    </row>
    <row r="45" spans="1:12" ht="16">
      <c r="A45" s="104"/>
      <c r="B45" s="104"/>
      <c r="C45" s="104"/>
      <c r="D45" s="104"/>
      <c r="E45" s="101">
        <v>44</v>
      </c>
      <c r="F45" s="104"/>
      <c r="G45" s="104"/>
      <c r="H45" s="104"/>
      <c r="I45" s="105"/>
      <c r="J45" s="91"/>
      <c r="K45" s="92"/>
      <c r="L45" s="93"/>
    </row>
    <row r="46" spans="1:12" ht="16">
      <c r="A46" s="104"/>
      <c r="B46" s="104"/>
      <c r="C46" s="104"/>
      <c r="D46" s="104"/>
      <c r="E46" s="101">
        <v>45</v>
      </c>
      <c r="F46" s="104"/>
      <c r="G46" s="104"/>
      <c r="H46" s="104"/>
      <c r="I46" s="105"/>
      <c r="J46" s="91"/>
      <c r="K46" s="92"/>
      <c r="L46" s="93"/>
    </row>
    <row r="47" spans="1:12" ht="16">
      <c r="A47" s="104"/>
      <c r="B47" s="104"/>
      <c r="C47" s="104"/>
      <c r="D47" s="104"/>
      <c r="E47" s="101">
        <v>46</v>
      </c>
      <c r="F47" s="104"/>
      <c r="G47" s="104"/>
      <c r="H47" s="104"/>
      <c r="I47" s="105"/>
      <c r="J47" s="91"/>
      <c r="K47" s="92"/>
      <c r="L47" s="93"/>
    </row>
    <row r="48" spans="1:12" ht="16">
      <c r="A48" s="104"/>
      <c r="B48" s="104"/>
      <c r="C48" s="104"/>
      <c r="D48" s="104"/>
      <c r="E48" s="101">
        <v>47</v>
      </c>
      <c r="F48" s="104"/>
      <c r="G48" s="104"/>
      <c r="H48" s="104"/>
      <c r="I48" s="105"/>
      <c r="J48" s="91"/>
      <c r="K48" s="92"/>
      <c r="L48" s="93"/>
    </row>
    <row r="49" spans="1:12" ht="16">
      <c r="A49" s="104"/>
      <c r="B49" s="104"/>
      <c r="C49" s="104"/>
      <c r="D49" s="104"/>
      <c r="E49" s="101">
        <v>48</v>
      </c>
      <c r="F49" s="104"/>
      <c r="G49" s="104"/>
      <c r="H49" s="104"/>
      <c r="I49" s="105"/>
      <c r="J49" s="91"/>
      <c r="K49" s="92"/>
      <c r="L49" s="93"/>
    </row>
    <row r="50" spans="1:12" ht="16">
      <c r="A50" s="104"/>
      <c r="B50" s="104"/>
      <c r="C50" s="104"/>
      <c r="D50" s="104"/>
      <c r="E50" s="101">
        <v>49</v>
      </c>
      <c r="F50" s="104"/>
      <c r="G50" s="104"/>
      <c r="H50" s="104"/>
      <c r="I50" s="105"/>
      <c r="J50" s="91"/>
      <c r="K50" s="92"/>
      <c r="L50" s="93"/>
    </row>
    <row r="51" spans="1:12" ht="16">
      <c r="A51" s="104"/>
      <c r="B51" s="104"/>
      <c r="C51" s="104"/>
      <c r="D51" s="104"/>
      <c r="E51" s="101">
        <v>50</v>
      </c>
      <c r="F51" s="104"/>
      <c r="G51" s="104"/>
      <c r="H51" s="104"/>
      <c r="I51" s="105"/>
      <c r="J51" s="91"/>
      <c r="K51" s="92"/>
      <c r="L51" s="93"/>
    </row>
    <row r="52" spans="1:12" ht="16">
      <c r="A52" s="104"/>
      <c r="B52" s="104"/>
      <c r="C52" s="104"/>
      <c r="D52" s="104"/>
      <c r="E52" s="101">
        <v>51</v>
      </c>
      <c r="F52" s="104"/>
      <c r="G52" s="104"/>
      <c r="H52" s="104"/>
      <c r="I52" s="105"/>
      <c r="J52" s="91"/>
      <c r="K52" s="92"/>
      <c r="L52" s="93"/>
    </row>
    <row r="53" spans="1:12" ht="16">
      <c r="A53" s="104"/>
      <c r="B53" s="104"/>
      <c r="C53" s="104"/>
      <c r="D53" s="104"/>
      <c r="E53" s="101">
        <v>52</v>
      </c>
      <c r="F53" s="104"/>
      <c r="G53" s="104"/>
      <c r="H53" s="104"/>
      <c r="I53" s="105"/>
      <c r="J53" s="91"/>
      <c r="K53" s="92"/>
      <c r="L53" s="93"/>
    </row>
    <row r="54" spans="1:12" ht="16">
      <c r="A54" s="104"/>
      <c r="B54" s="104"/>
      <c r="C54" s="104"/>
      <c r="D54" s="104"/>
      <c r="E54" s="101">
        <v>53</v>
      </c>
      <c r="F54" s="104"/>
      <c r="G54" s="104"/>
      <c r="H54" s="104"/>
      <c r="I54" s="105"/>
      <c r="J54" s="91"/>
      <c r="K54" s="92"/>
      <c r="L54" s="93"/>
    </row>
    <row r="55" spans="1:12" ht="16">
      <c r="A55" s="104"/>
      <c r="B55" s="104"/>
      <c r="C55" s="104"/>
      <c r="D55" s="104"/>
      <c r="E55" s="101">
        <v>54</v>
      </c>
      <c r="F55" s="104"/>
      <c r="G55" s="104"/>
      <c r="H55" s="104"/>
      <c r="I55" s="105"/>
      <c r="J55" s="91"/>
      <c r="K55" s="92"/>
      <c r="L55" s="93"/>
    </row>
    <row r="56" spans="1:12" ht="16">
      <c r="A56" s="104"/>
      <c r="B56" s="104"/>
      <c r="C56" s="104"/>
      <c r="D56" s="104"/>
      <c r="E56" s="101">
        <v>55</v>
      </c>
      <c r="F56" s="104"/>
      <c r="G56" s="104"/>
      <c r="H56" s="104"/>
      <c r="I56" s="105"/>
      <c r="J56" s="91"/>
      <c r="K56" s="92"/>
      <c r="L56" s="93"/>
    </row>
    <row r="57" spans="1:12" ht="16">
      <c r="A57" s="104"/>
      <c r="B57" s="104"/>
      <c r="C57" s="104"/>
      <c r="D57" s="104"/>
      <c r="E57" s="101">
        <v>56</v>
      </c>
      <c r="F57" s="104"/>
      <c r="G57" s="104"/>
      <c r="H57" s="104"/>
      <c r="I57" s="105"/>
      <c r="J57" s="91"/>
      <c r="K57" s="92"/>
      <c r="L57" s="93"/>
    </row>
    <row r="58" spans="1:12" ht="16">
      <c r="A58" s="104"/>
      <c r="B58" s="104"/>
      <c r="C58" s="104"/>
      <c r="D58" s="104"/>
      <c r="E58" s="101">
        <v>57</v>
      </c>
      <c r="F58" s="104"/>
      <c r="G58" s="104"/>
      <c r="H58" s="104"/>
      <c r="I58" s="105"/>
      <c r="J58" s="91"/>
      <c r="K58" s="92"/>
      <c r="L58" s="93"/>
    </row>
    <row r="59" spans="1:12" ht="16">
      <c r="A59" s="104"/>
      <c r="B59" s="104"/>
      <c r="C59" s="104"/>
      <c r="D59" s="104"/>
      <c r="E59" s="101">
        <v>58</v>
      </c>
      <c r="F59" s="104"/>
      <c r="G59" s="104"/>
      <c r="H59" s="104"/>
      <c r="I59" s="105"/>
      <c r="J59" s="91"/>
      <c r="K59" s="92"/>
      <c r="L59" s="93"/>
    </row>
    <row r="60" spans="1:12" ht="16">
      <c r="A60" s="104"/>
      <c r="B60" s="104"/>
      <c r="C60" s="104"/>
      <c r="D60" s="104"/>
      <c r="E60" s="101">
        <v>59</v>
      </c>
      <c r="F60" s="104"/>
      <c r="G60" s="104"/>
      <c r="H60" s="104"/>
      <c r="I60" s="105"/>
      <c r="J60" s="91"/>
      <c r="K60" s="92"/>
      <c r="L60" s="93"/>
    </row>
    <row r="61" spans="1:12" ht="16">
      <c r="A61" s="104"/>
      <c r="B61" s="104"/>
      <c r="C61" s="104"/>
      <c r="D61" s="104"/>
      <c r="E61" s="101">
        <v>60</v>
      </c>
      <c r="F61" s="104"/>
      <c r="G61" s="104"/>
      <c r="H61" s="104"/>
      <c r="I61" s="105"/>
      <c r="J61" s="91"/>
      <c r="K61" s="92"/>
      <c r="L61" s="93"/>
    </row>
    <row r="62" spans="1:12" ht="16">
      <c r="A62" s="104"/>
      <c r="B62" s="104"/>
      <c r="C62" s="104"/>
      <c r="D62" s="104"/>
      <c r="E62" s="101">
        <v>61</v>
      </c>
      <c r="F62" s="104"/>
      <c r="G62" s="104"/>
      <c r="H62" s="104"/>
      <c r="I62" s="105"/>
      <c r="J62" s="91"/>
      <c r="K62" s="92"/>
      <c r="L62" s="93"/>
    </row>
    <row r="63" spans="1:12" ht="16">
      <c r="A63" s="104"/>
      <c r="B63" s="104"/>
      <c r="C63" s="104"/>
      <c r="D63" s="104"/>
      <c r="E63" s="101">
        <v>62</v>
      </c>
      <c r="F63" s="104"/>
      <c r="G63" s="104"/>
      <c r="H63" s="104"/>
      <c r="I63" s="105"/>
      <c r="J63" s="91"/>
      <c r="K63" s="92"/>
      <c r="L63" s="93"/>
    </row>
    <row r="64" spans="1:12" ht="16">
      <c r="A64" s="104"/>
      <c r="B64" s="104"/>
      <c r="C64" s="104"/>
      <c r="D64" s="104"/>
      <c r="E64" s="101">
        <v>63</v>
      </c>
      <c r="F64" s="104"/>
      <c r="G64" s="104"/>
      <c r="H64" s="104"/>
      <c r="I64" s="105"/>
      <c r="J64" s="91"/>
      <c r="K64" s="92"/>
      <c r="L64" s="93"/>
    </row>
    <row r="65" spans="1:12" ht="16">
      <c r="A65" s="104"/>
      <c r="B65" s="104"/>
      <c r="C65" s="104"/>
      <c r="D65" s="104"/>
      <c r="E65" s="101">
        <v>64</v>
      </c>
      <c r="F65" s="104"/>
      <c r="G65" s="104"/>
      <c r="H65" s="104"/>
      <c r="I65" s="105"/>
      <c r="J65" s="91"/>
      <c r="K65" s="92"/>
      <c r="L65" s="93"/>
    </row>
    <row r="66" spans="1:12" ht="16">
      <c r="A66" s="104"/>
      <c r="B66" s="104"/>
      <c r="C66" s="104"/>
      <c r="D66" s="104"/>
      <c r="E66" s="101">
        <v>65</v>
      </c>
      <c r="F66" s="104"/>
      <c r="G66" s="104"/>
      <c r="H66" s="104"/>
      <c r="I66" s="105"/>
      <c r="J66" s="91"/>
      <c r="K66" s="92"/>
      <c r="L66" s="93"/>
    </row>
    <row r="67" spans="1:12" ht="16">
      <c r="A67" s="104"/>
      <c r="B67" s="104"/>
      <c r="C67" s="104"/>
      <c r="D67" s="104"/>
      <c r="E67" s="101">
        <v>66</v>
      </c>
      <c r="F67" s="104"/>
      <c r="G67" s="104"/>
      <c r="H67" s="104"/>
      <c r="I67" s="105"/>
      <c r="J67" s="91"/>
      <c r="K67" s="92"/>
      <c r="L67" s="93"/>
    </row>
    <row r="68" spans="1:12" ht="16">
      <c r="A68" s="104"/>
      <c r="B68" s="104"/>
      <c r="C68" s="104"/>
      <c r="D68" s="104"/>
      <c r="E68" s="101">
        <v>67</v>
      </c>
      <c r="F68" s="104"/>
      <c r="G68" s="104"/>
      <c r="H68" s="104"/>
      <c r="I68" s="105"/>
      <c r="J68" s="91"/>
      <c r="K68" s="92"/>
      <c r="L68" s="93"/>
    </row>
    <row r="69" spans="1:12" ht="16">
      <c r="A69" s="104"/>
      <c r="B69" s="104"/>
      <c r="C69" s="104"/>
      <c r="D69" s="104"/>
      <c r="E69" s="101">
        <v>68</v>
      </c>
      <c r="F69" s="104"/>
      <c r="G69" s="104"/>
      <c r="H69" s="104"/>
      <c r="I69" s="105"/>
      <c r="J69" s="91"/>
      <c r="K69" s="92"/>
      <c r="L69" s="93"/>
    </row>
    <row r="70" spans="1:12" ht="16">
      <c r="A70" s="104"/>
      <c r="B70" s="104"/>
      <c r="C70" s="104"/>
      <c r="D70" s="104"/>
      <c r="E70" s="101">
        <v>69</v>
      </c>
      <c r="F70" s="104"/>
      <c r="G70" s="104"/>
      <c r="H70" s="104"/>
      <c r="I70" s="105"/>
      <c r="J70" s="91"/>
      <c r="K70" s="92"/>
      <c r="L70" s="93"/>
    </row>
    <row r="71" spans="1:12" ht="16">
      <c r="A71" s="104"/>
      <c r="B71" s="104"/>
      <c r="C71" s="104"/>
      <c r="D71" s="104"/>
      <c r="E71" s="101">
        <v>70</v>
      </c>
      <c r="F71" s="104"/>
      <c r="G71" s="104"/>
      <c r="H71" s="104"/>
      <c r="I71" s="105"/>
      <c r="J71" s="91"/>
      <c r="K71" s="92"/>
      <c r="L71" s="93"/>
    </row>
    <row r="72" spans="1:12" ht="16">
      <c r="A72" s="104"/>
      <c r="B72" s="104"/>
      <c r="C72" s="104"/>
      <c r="D72" s="104"/>
      <c r="E72" s="101">
        <v>71</v>
      </c>
      <c r="F72" s="104"/>
      <c r="G72" s="104"/>
      <c r="H72" s="104"/>
      <c r="I72" s="105"/>
      <c r="J72" s="91"/>
      <c r="K72" s="92"/>
      <c r="L72" s="93"/>
    </row>
    <row r="73" spans="1:12" ht="16">
      <c r="A73" s="104"/>
      <c r="B73" s="104"/>
      <c r="C73" s="104"/>
      <c r="D73" s="104"/>
      <c r="E73" s="101">
        <v>72</v>
      </c>
      <c r="F73" s="104"/>
      <c r="G73" s="104"/>
      <c r="H73" s="104"/>
      <c r="I73" s="105"/>
      <c r="J73" s="91"/>
      <c r="K73" s="92"/>
      <c r="L73" s="93"/>
    </row>
    <row r="74" spans="1:12" ht="16">
      <c r="A74" s="104"/>
      <c r="B74" s="104"/>
      <c r="C74" s="104"/>
      <c r="D74" s="104"/>
      <c r="E74" s="101">
        <v>73</v>
      </c>
      <c r="F74" s="104"/>
      <c r="G74" s="104"/>
      <c r="H74" s="104"/>
      <c r="I74" s="105"/>
      <c r="J74" s="91"/>
      <c r="K74" s="92"/>
      <c r="L74" s="93"/>
    </row>
    <row r="75" spans="1:12" ht="16">
      <c r="A75" s="104"/>
      <c r="B75" s="104"/>
      <c r="C75" s="104"/>
      <c r="D75" s="104"/>
      <c r="E75" s="101">
        <v>74</v>
      </c>
      <c r="F75" s="104"/>
      <c r="G75" s="104"/>
      <c r="H75" s="104"/>
      <c r="I75" s="105"/>
      <c r="J75" s="91"/>
      <c r="K75" s="92"/>
      <c r="L75" s="93"/>
    </row>
    <row r="76" spans="1:12" ht="16">
      <c r="A76" s="104"/>
      <c r="B76" s="104"/>
      <c r="C76" s="104"/>
      <c r="D76" s="104"/>
      <c r="E76" s="101">
        <v>75</v>
      </c>
      <c r="F76" s="104"/>
      <c r="G76" s="104"/>
      <c r="H76" s="104"/>
      <c r="I76" s="105"/>
      <c r="J76" s="91"/>
      <c r="K76" s="92"/>
      <c r="L76" s="93"/>
    </row>
    <row r="77" spans="1:12" ht="16">
      <c r="A77" s="104"/>
      <c r="B77" s="104"/>
      <c r="C77" s="104"/>
      <c r="D77" s="104"/>
      <c r="E77" s="101">
        <v>76</v>
      </c>
      <c r="F77" s="104"/>
      <c r="G77" s="104"/>
      <c r="H77" s="104"/>
      <c r="I77" s="105"/>
      <c r="J77" s="91">
        <f t="shared" ref="J77:J95" si="0">IF(OR(H77=5,H77=10, H77=15, H77="BP",H77="SCR"),"NT",I77)</f>
        <v>0</v>
      </c>
      <c r="K77" s="92"/>
      <c r="L77" s="93"/>
    </row>
    <row r="78" spans="1:12" ht="16">
      <c r="A78" s="104"/>
      <c r="B78" s="104"/>
      <c r="C78" s="104"/>
      <c r="D78" s="104"/>
      <c r="E78" s="101">
        <v>77</v>
      </c>
      <c r="F78" s="104"/>
      <c r="G78" s="104"/>
      <c r="H78" s="104"/>
      <c r="I78" s="105"/>
      <c r="J78" s="91">
        <f t="shared" si="0"/>
        <v>0</v>
      </c>
      <c r="K78" s="92"/>
      <c r="L78" s="93"/>
    </row>
    <row r="79" spans="1:12" ht="16">
      <c r="A79" s="104"/>
      <c r="B79" s="104"/>
      <c r="C79" s="104"/>
      <c r="D79" s="104"/>
      <c r="E79" s="101">
        <v>78</v>
      </c>
      <c r="F79" s="104"/>
      <c r="G79" s="104"/>
      <c r="H79" s="104"/>
      <c r="I79" s="105"/>
      <c r="J79" s="91">
        <f t="shared" si="0"/>
        <v>0</v>
      </c>
      <c r="K79" s="92"/>
      <c r="L79" s="93"/>
    </row>
    <row r="80" spans="1:12" ht="16">
      <c r="A80" s="104"/>
      <c r="B80" s="104"/>
      <c r="C80" s="104"/>
      <c r="D80" s="104"/>
      <c r="E80" s="101">
        <v>79</v>
      </c>
      <c r="F80" s="104"/>
      <c r="G80" s="104"/>
      <c r="H80" s="104"/>
      <c r="I80" s="105"/>
      <c r="J80" s="91">
        <f t="shared" si="0"/>
        <v>0</v>
      </c>
      <c r="K80" s="92"/>
      <c r="L80" s="93"/>
    </row>
    <row r="81" spans="1:12" ht="16">
      <c r="A81" s="104"/>
      <c r="B81" s="104"/>
      <c r="C81" s="104"/>
      <c r="D81" s="104"/>
      <c r="E81" s="101">
        <v>80</v>
      </c>
      <c r="F81" s="104"/>
      <c r="G81" s="104"/>
      <c r="H81" s="104"/>
      <c r="I81" s="105"/>
      <c r="J81" s="91">
        <f t="shared" si="0"/>
        <v>0</v>
      </c>
      <c r="K81" s="92"/>
      <c r="L81" s="93"/>
    </row>
    <row r="82" spans="1:12" ht="16">
      <c r="A82" s="104"/>
      <c r="B82" s="104"/>
      <c r="C82" s="104"/>
      <c r="D82" s="104"/>
      <c r="E82" s="101">
        <v>81</v>
      </c>
      <c r="F82" s="104"/>
      <c r="G82" s="104"/>
      <c r="H82" s="104"/>
      <c r="I82" s="105"/>
      <c r="J82" s="91">
        <f t="shared" si="0"/>
        <v>0</v>
      </c>
      <c r="K82" s="92"/>
      <c r="L82" s="93"/>
    </row>
    <row r="83" spans="1:12" ht="16">
      <c r="A83" s="104"/>
      <c r="B83" s="104"/>
      <c r="C83" s="104"/>
      <c r="D83" s="104"/>
      <c r="E83" s="101">
        <v>82</v>
      </c>
      <c r="F83" s="104"/>
      <c r="G83" s="104"/>
      <c r="H83" s="104"/>
      <c r="I83" s="105"/>
      <c r="J83" s="91">
        <f t="shared" si="0"/>
        <v>0</v>
      </c>
      <c r="K83" s="92"/>
      <c r="L83" s="93"/>
    </row>
    <row r="84" spans="1:12" ht="16">
      <c r="A84" s="104"/>
      <c r="B84" s="104"/>
      <c r="C84" s="104"/>
      <c r="D84" s="104"/>
      <c r="E84" s="101">
        <v>83</v>
      </c>
      <c r="F84" s="104"/>
      <c r="G84" s="104"/>
      <c r="H84" s="104"/>
      <c r="I84" s="105"/>
      <c r="J84" s="91">
        <f t="shared" si="0"/>
        <v>0</v>
      </c>
      <c r="K84" s="92"/>
      <c r="L84" s="93"/>
    </row>
    <row r="85" spans="1:12" ht="16">
      <c r="A85" s="104"/>
      <c r="B85" s="104"/>
      <c r="C85" s="104"/>
      <c r="D85" s="104"/>
      <c r="E85" s="101">
        <v>84</v>
      </c>
      <c r="F85" s="104"/>
      <c r="G85" s="104"/>
      <c r="H85" s="104"/>
      <c r="I85" s="105"/>
      <c r="J85" s="91">
        <f t="shared" si="0"/>
        <v>0</v>
      </c>
      <c r="K85" s="92"/>
      <c r="L85" s="93"/>
    </row>
    <row r="86" spans="1:12" ht="16">
      <c r="A86" s="104"/>
      <c r="B86" s="104"/>
      <c r="C86" s="104"/>
      <c r="D86" s="104"/>
      <c r="E86" s="101">
        <v>85</v>
      </c>
      <c r="F86" s="104"/>
      <c r="G86" s="104"/>
      <c r="H86" s="104"/>
      <c r="I86" s="105"/>
      <c r="J86" s="91">
        <f t="shared" si="0"/>
        <v>0</v>
      </c>
      <c r="K86" s="92"/>
      <c r="L86" s="93"/>
    </row>
    <row r="87" spans="1:12" ht="16">
      <c r="A87" s="104"/>
      <c r="B87" s="104"/>
      <c r="C87" s="104"/>
      <c r="D87" s="104"/>
      <c r="E87" s="101">
        <v>86</v>
      </c>
      <c r="F87" s="104"/>
      <c r="G87" s="104"/>
      <c r="H87" s="104"/>
      <c r="I87" s="105"/>
      <c r="J87" s="91">
        <f t="shared" si="0"/>
        <v>0</v>
      </c>
      <c r="K87" s="92"/>
      <c r="L87" s="93"/>
    </row>
    <row r="88" spans="1:12" ht="16">
      <c r="A88" s="104"/>
      <c r="B88" s="104"/>
      <c r="C88" s="104"/>
      <c r="D88" s="104"/>
      <c r="E88" s="101">
        <v>87</v>
      </c>
      <c r="F88" s="104"/>
      <c r="G88" s="104"/>
      <c r="H88" s="104"/>
      <c r="I88" s="105"/>
      <c r="J88" s="91">
        <f t="shared" si="0"/>
        <v>0</v>
      </c>
      <c r="K88" s="92"/>
      <c r="L88" s="93"/>
    </row>
    <row r="89" spans="1:12" ht="16">
      <c r="A89" s="104"/>
      <c r="B89" s="104"/>
      <c r="C89" s="104"/>
      <c r="D89" s="104"/>
      <c r="E89" s="101">
        <v>88</v>
      </c>
      <c r="F89" s="104"/>
      <c r="G89" s="104"/>
      <c r="H89" s="104"/>
      <c r="I89" s="105"/>
      <c r="J89" s="91">
        <f t="shared" si="0"/>
        <v>0</v>
      </c>
      <c r="K89" s="92"/>
      <c r="L89" s="93"/>
    </row>
    <row r="90" spans="1:12" ht="16">
      <c r="A90" s="104"/>
      <c r="B90" s="104"/>
      <c r="C90" s="104"/>
      <c r="D90" s="104"/>
      <c r="E90" s="101">
        <v>89</v>
      </c>
      <c r="F90" s="104"/>
      <c r="G90" s="104"/>
      <c r="H90" s="104"/>
      <c r="I90" s="105"/>
      <c r="J90" s="91">
        <f t="shared" si="0"/>
        <v>0</v>
      </c>
      <c r="K90" s="92"/>
      <c r="L90" s="93"/>
    </row>
    <row r="91" spans="1:12" ht="16">
      <c r="A91" s="104"/>
      <c r="B91" s="104"/>
      <c r="C91" s="104"/>
      <c r="D91" s="104"/>
      <c r="E91" s="101">
        <v>90</v>
      </c>
      <c r="F91" s="104"/>
      <c r="G91" s="104"/>
      <c r="H91" s="104"/>
      <c r="I91" s="105"/>
      <c r="J91" s="91">
        <f t="shared" si="0"/>
        <v>0</v>
      </c>
      <c r="K91" s="92"/>
      <c r="L91" s="93"/>
    </row>
    <row r="92" spans="1:12" ht="16">
      <c r="A92" s="104"/>
      <c r="B92" s="104"/>
      <c r="C92" s="104"/>
      <c r="D92" s="104"/>
      <c r="E92" s="101">
        <v>91</v>
      </c>
      <c r="F92" s="104"/>
      <c r="G92" s="104"/>
      <c r="H92" s="104"/>
      <c r="I92" s="105"/>
      <c r="J92" s="91">
        <f t="shared" si="0"/>
        <v>0</v>
      </c>
      <c r="K92" s="92"/>
      <c r="L92" s="93"/>
    </row>
    <row r="93" spans="1:12" ht="16">
      <c r="A93" s="104"/>
      <c r="B93" s="104"/>
      <c r="C93" s="104"/>
      <c r="D93" s="104"/>
      <c r="E93" s="101">
        <v>92</v>
      </c>
      <c r="F93" s="104"/>
      <c r="G93" s="104"/>
      <c r="H93" s="104"/>
      <c r="I93" s="105"/>
      <c r="J93" s="91">
        <f t="shared" si="0"/>
        <v>0</v>
      </c>
      <c r="K93" s="92"/>
      <c r="L93" s="93"/>
    </row>
    <row r="94" spans="1:12" ht="16">
      <c r="A94" s="104"/>
      <c r="B94" s="104"/>
      <c r="C94" s="104"/>
      <c r="D94" s="104"/>
      <c r="E94" s="101">
        <v>93</v>
      </c>
      <c r="F94" s="104"/>
      <c r="G94" s="104"/>
      <c r="H94" s="104"/>
      <c r="I94" s="105"/>
      <c r="J94" s="91">
        <f t="shared" si="0"/>
        <v>0</v>
      </c>
      <c r="K94" s="92"/>
      <c r="L94" s="93"/>
    </row>
    <row r="95" spans="1:12" ht="16">
      <c r="A95" s="104"/>
      <c r="B95" s="104"/>
      <c r="C95" s="104"/>
      <c r="D95" s="104"/>
      <c r="E95" s="101">
        <v>94</v>
      </c>
      <c r="F95" s="104"/>
      <c r="G95" s="104"/>
      <c r="H95" s="104"/>
      <c r="I95" s="105"/>
      <c r="J95" s="91">
        <f t="shared" si="0"/>
        <v>0</v>
      </c>
      <c r="K95" s="92"/>
      <c r="L95" s="93"/>
    </row>
    <row r="96" spans="1:12" ht="16">
      <c r="A96" s="104"/>
      <c r="B96" s="104"/>
      <c r="C96" s="104"/>
      <c r="D96" s="104"/>
      <c r="E96" s="101">
        <v>95</v>
      </c>
      <c r="F96" s="104"/>
      <c r="G96" s="104"/>
      <c r="H96" s="104"/>
      <c r="I96" s="105"/>
      <c r="J96" s="91">
        <f t="shared" ref="J96:J159" si="1">IF(OR(H96=5,H96=10, H96=15, H96="BP",H96="SCR"),"NT",I96)</f>
        <v>0</v>
      </c>
      <c r="K96" s="92"/>
      <c r="L96" s="93"/>
    </row>
    <row r="97" spans="1:12" ht="16">
      <c r="A97" s="104"/>
      <c r="B97" s="104"/>
      <c r="C97" s="104"/>
      <c r="D97" s="104"/>
      <c r="E97" s="101">
        <v>96</v>
      </c>
      <c r="F97" s="104"/>
      <c r="G97" s="104"/>
      <c r="H97" s="104"/>
      <c r="I97" s="105"/>
      <c r="J97" s="91">
        <f t="shared" si="1"/>
        <v>0</v>
      </c>
      <c r="K97" s="92"/>
      <c r="L97" s="93"/>
    </row>
    <row r="98" spans="1:12" ht="16">
      <c r="A98" s="104"/>
      <c r="B98" s="104"/>
      <c r="C98" s="104"/>
      <c r="D98" s="104"/>
      <c r="E98" s="101">
        <v>97</v>
      </c>
      <c r="F98" s="104"/>
      <c r="G98" s="104"/>
      <c r="H98" s="104"/>
      <c r="I98" s="105"/>
      <c r="J98" s="91">
        <f t="shared" si="1"/>
        <v>0</v>
      </c>
      <c r="K98" s="92"/>
      <c r="L98" s="93"/>
    </row>
    <row r="99" spans="1:12" ht="16">
      <c r="A99" s="104"/>
      <c r="B99" s="104"/>
      <c r="C99" s="104"/>
      <c r="D99" s="104"/>
      <c r="E99" s="101">
        <v>98</v>
      </c>
      <c r="F99" s="104"/>
      <c r="G99" s="104"/>
      <c r="H99" s="104"/>
      <c r="I99" s="105"/>
      <c r="J99" s="91">
        <f t="shared" si="1"/>
        <v>0</v>
      </c>
      <c r="K99" s="92"/>
      <c r="L99" s="93"/>
    </row>
    <row r="100" spans="1:12" ht="16">
      <c r="A100" s="104"/>
      <c r="B100" s="104"/>
      <c r="C100" s="104"/>
      <c r="D100" s="104"/>
      <c r="E100" s="101">
        <v>99</v>
      </c>
      <c r="F100" s="104"/>
      <c r="G100" s="104"/>
      <c r="H100" s="104"/>
      <c r="I100" s="105"/>
      <c r="J100" s="91">
        <f t="shared" si="1"/>
        <v>0</v>
      </c>
      <c r="K100" s="92"/>
      <c r="L100" s="93"/>
    </row>
    <row r="101" spans="1:12" ht="16">
      <c r="A101" s="104"/>
      <c r="B101" s="104"/>
      <c r="C101" s="104"/>
      <c r="D101" s="104"/>
      <c r="E101" s="101">
        <v>100</v>
      </c>
      <c r="F101" s="104"/>
      <c r="G101" s="104"/>
      <c r="H101" s="104"/>
      <c r="I101" s="105"/>
      <c r="J101" s="91">
        <f t="shared" si="1"/>
        <v>0</v>
      </c>
      <c r="K101" s="92"/>
      <c r="L101" s="93"/>
    </row>
    <row r="102" spans="1:12" ht="16">
      <c r="A102" s="104"/>
      <c r="B102" s="104"/>
      <c r="C102" s="104"/>
      <c r="D102" s="104"/>
      <c r="E102" s="101">
        <v>101</v>
      </c>
      <c r="F102" s="104"/>
      <c r="G102" s="104"/>
      <c r="H102" s="104"/>
      <c r="I102" s="105"/>
      <c r="J102" s="91">
        <f t="shared" si="1"/>
        <v>0</v>
      </c>
      <c r="K102" s="92"/>
      <c r="L102" s="93"/>
    </row>
    <row r="103" spans="1:12" ht="16">
      <c r="A103" s="104"/>
      <c r="B103" s="104"/>
      <c r="C103" s="104"/>
      <c r="D103" s="104"/>
      <c r="E103" s="101">
        <v>102</v>
      </c>
      <c r="F103" s="104"/>
      <c r="G103" s="104"/>
      <c r="H103" s="104"/>
      <c r="I103" s="105"/>
      <c r="J103" s="91">
        <f t="shared" si="1"/>
        <v>0</v>
      </c>
      <c r="K103" s="92"/>
      <c r="L103" s="93"/>
    </row>
    <row r="104" spans="1:12" ht="16">
      <c r="A104" s="104"/>
      <c r="B104" s="104"/>
      <c r="C104" s="104"/>
      <c r="D104" s="104"/>
      <c r="E104" s="101">
        <v>103</v>
      </c>
      <c r="F104" s="104"/>
      <c r="G104" s="104"/>
      <c r="H104" s="104"/>
      <c r="I104" s="105"/>
      <c r="J104" s="91">
        <f t="shared" si="1"/>
        <v>0</v>
      </c>
      <c r="K104" s="92"/>
      <c r="L104" s="93"/>
    </row>
    <row r="105" spans="1:12" ht="16">
      <c r="A105" s="104"/>
      <c r="B105" s="104"/>
      <c r="C105" s="104"/>
      <c r="D105" s="104"/>
      <c r="E105" s="101">
        <v>104</v>
      </c>
      <c r="F105" s="104"/>
      <c r="G105" s="104"/>
      <c r="H105" s="104"/>
      <c r="I105" s="105"/>
      <c r="J105" s="91">
        <f t="shared" si="1"/>
        <v>0</v>
      </c>
      <c r="K105" s="92"/>
      <c r="L105" s="93"/>
    </row>
    <row r="106" spans="1:12" ht="16">
      <c r="A106" s="104"/>
      <c r="B106" s="104"/>
      <c r="C106" s="104"/>
      <c r="D106" s="104"/>
      <c r="E106" s="101">
        <v>105</v>
      </c>
      <c r="F106" s="104"/>
      <c r="G106" s="104"/>
      <c r="H106" s="104"/>
      <c r="I106" s="105"/>
      <c r="J106" s="91">
        <f t="shared" si="1"/>
        <v>0</v>
      </c>
      <c r="K106" s="92"/>
      <c r="L106" s="93"/>
    </row>
    <row r="107" spans="1:12" ht="16">
      <c r="A107" s="104"/>
      <c r="B107" s="104"/>
      <c r="C107" s="104"/>
      <c r="D107" s="104"/>
      <c r="E107" s="101">
        <v>106</v>
      </c>
      <c r="F107" s="104"/>
      <c r="G107" s="104"/>
      <c r="H107" s="104"/>
      <c r="I107" s="105"/>
      <c r="J107" s="91">
        <f t="shared" si="1"/>
        <v>0</v>
      </c>
      <c r="K107" s="92"/>
      <c r="L107" s="93"/>
    </row>
    <row r="108" spans="1:12" ht="16">
      <c r="A108" s="104"/>
      <c r="B108" s="104"/>
      <c r="C108" s="104"/>
      <c r="D108" s="104"/>
      <c r="E108" s="101">
        <v>107</v>
      </c>
      <c r="F108" s="104"/>
      <c r="G108" s="104"/>
      <c r="H108" s="104"/>
      <c r="I108" s="105"/>
      <c r="J108" s="91">
        <f t="shared" si="1"/>
        <v>0</v>
      </c>
      <c r="K108" s="92"/>
      <c r="L108" s="93"/>
    </row>
    <row r="109" spans="1:12" ht="16">
      <c r="A109" s="104"/>
      <c r="B109" s="104"/>
      <c r="C109" s="104"/>
      <c r="D109" s="104"/>
      <c r="E109" s="101">
        <v>108</v>
      </c>
      <c r="F109" s="104"/>
      <c r="G109" s="104"/>
      <c r="H109" s="104"/>
      <c r="I109" s="105"/>
      <c r="J109" s="91">
        <f t="shared" si="1"/>
        <v>0</v>
      </c>
      <c r="K109" s="92"/>
      <c r="L109" s="93"/>
    </row>
    <row r="110" spans="1:12" ht="16">
      <c r="A110" s="104"/>
      <c r="B110" s="104"/>
      <c r="C110" s="104"/>
      <c r="D110" s="104"/>
      <c r="E110" s="101">
        <v>109</v>
      </c>
      <c r="F110" s="104"/>
      <c r="G110" s="104"/>
      <c r="H110" s="104"/>
      <c r="I110" s="105"/>
      <c r="J110" s="91">
        <f t="shared" si="1"/>
        <v>0</v>
      </c>
      <c r="K110" s="92"/>
      <c r="L110" s="93"/>
    </row>
    <row r="111" spans="1:12" ht="16">
      <c r="A111" s="104"/>
      <c r="B111" s="104"/>
      <c r="C111" s="104"/>
      <c r="D111" s="104"/>
      <c r="E111" s="101">
        <v>110</v>
      </c>
      <c r="F111" s="104"/>
      <c r="G111" s="104"/>
      <c r="H111" s="104"/>
      <c r="I111" s="105"/>
      <c r="J111" s="91">
        <f t="shared" si="1"/>
        <v>0</v>
      </c>
      <c r="K111" s="92"/>
      <c r="L111" s="93"/>
    </row>
    <row r="112" spans="1:12" ht="16">
      <c r="A112" s="104"/>
      <c r="B112" s="104"/>
      <c r="C112" s="104"/>
      <c r="D112" s="104"/>
      <c r="E112" s="101">
        <v>111</v>
      </c>
      <c r="F112" s="104"/>
      <c r="G112" s="104"/>
      <c r="H112" s="104"/>
      <c r="I112" s="105"/>
      <c r="J112" s="91">
        <f t="shared" si="1"/>
        <v>0</v>
      </c>
      <c r="K112" s="92"/>
      <c r="L112" s="93"/>
    </row>
    <row r="113" spans="1:12" ht="16">
      <c r="A113" s="104"/>
      <c r="B113" s="104"/>
      <c r="C113" s="104"/>
      <c r="D113" s="104"/>
      <c r="E113" s="101">
        <v>112</v>
      </c>
      <c r="F113" s="104"/>
      <c r="G113" s="104"/>
      <c r="H113" s="104"/>
      <c r="I113" s="105"/>
      <c r="J113" s="91">
        <f t="shared" si="1"/>
        <v>0</v>
      </c>
      <c r="K113" s="92"/>
      <c r="L113" s="93"/>
    </row>
    <row r="114" spans="1:12" ht="16">
      <c r="A114" s="104"/>
      <c r="B114" s="104"/>
      <c r="C114" s="104"/>
      <c r="D114" s="104"/>
      <c r="E114" s="101">
        <v>113</v>
      </c>
      <c r="F114" s="104"/>
      <c r="G114" s="104"/>
      <c r="H114" s="104"/>
      <c r="I114" s="105"/>
      <c r="J114" s="91">
        <f t="shared" si="1"/>
        <v>0</v>
      </c>
      <c r="K114" s="92"/>
      <c r="L114" s="93"/>
    </row>
    <row r="115" spans="1:12" ht="16">
      <c r="A115" s="104"/>
      <c r="B115" s="104"/>
      <c r="C115" s="104"/>
      <c r="D115" s="104"/>
      <c r="E115" s="101">
        <v>114</v>
      </c>
      <c r="F115" s="104"/>
      <c r="G115" s="104"/>
      <c r="H115" s="104"/>
      <c r="I115" s="105"/>
      <c r="J115" s="91">
        <f t="shared" si="1"/>
        <v>0</v>
      </c>
      <c r="K115" s="92"/>
      <c r="L115" s="93"/>
    </row>
    <row r="116" spans="1:12" ht="16">
      <c r="A116" s="104"/>
      <c r="B116" s="104"/>
      <c r="C116" s="104"/>
      <c r="D116" s="104"/>
      <c r="E116" s="101">
        <v>115</v>
      </c>
      <c r="F116" s="104"/>
      <c r="G116" s="104"/>
      <c r="H116" s="104"/>
      <c r="I116" s="105"/>
      <c r="J116" s="91">
        <f t="shared" si="1"/>
        <v>0</v>
      </c>
      <c r="K116" s="92"/>
      <c r="L116" s="93"/>
    </row>
    <row r="117" spans="1:12" ht="16">
      <c r="A117" s="104"/>
      <c r="B117" s="104"/>
      <c r="C117" s="104"/>
      <c r="D117" s="104"/>
      <c r="E117" s="101">
        <v>116</v>
      </c>
      <c r="F117" s="104"/>
      <c r="G117" s="104"/>
      <c r="H117" s="104"/>
      <c r="I117" s="105"/>
      <c r="J117" s="91">
        <f t="shared" si="1"/>
        <v>0</v>
      </c>
      <c r="K117" s="92"/>
      <c r="L117" s="93"/>
    </row>
    <row r="118" spans="1:12" ht="16">
      <c r="A118" s="104"/>
      <c r="B118" s="104"/>
      <c r="C118" s="104"/>
      <c r="D118" s="104"/>
      <c r="E118" s="101">
        <v>117</v>
      </c>
      <c r="F118" s="104"/>
      <c r="G118" s="104"/>
      <c r="H118" s="104"/>
      <c r="I118" s="105"/>
      <c r="J118" s="91">
        <f t="shared" si="1"/>
        <v>0</v>
      </c>
      <c r="K118" s="92"/>
      <c r="L118" s="93"/>
    </row>
    <row r="119" spans="1:12" ht="16">
      <c r="A119" s="104"/>
      <c r="B119" s="104"/>
      <c r="C119" s="104"/>
      <c r="D119" s="104"/>
      <c r="E119" s="101">
        <v>118</v>
      </c>
      <c r="F119" s="104"/>
      <c r="G119" s="104"/>
      <c r="H119" s="104"/>
      <c r="I119" s="105"/>
      <c r="J119" s="91">
        <f t="shared" si="1"/>
        <v>0</v>
      </c>
      <c r="K119" s="92"/>
      <c r="L119" s="93"/>
    </row>
    <row r="120" spans="1:12" ht="16">
      <c r="A120" s="104"/>
      <c r="B120" s="104"/>
      <c r="C120" s="104"/>
      <c r="D120" s="104"/>
      <c r="E120" s="101">
        <v>119</v>
      </c>
      <c r="F120" s="104"/>
      <c r="G120" s="104"/>
      <c r="H120" s="104"/>
      <c r="I120" s="105"/>
      <c r="J120" s="91">
        <f t="shared" si="1"/>
        <v>0</v>
      </c>
      <c r="K120" s="92"/>
      <c r="L120" s="93"/>
    </row>
    <row r="121" spans="1:12" ht="16">
      <c r="A121" s="104"/>
      <c r="B121" s="104"/>
      <c r="C121" s="104"/>
      <c r="D121" s="104"/>
      <c r="E121" s="101">
        <v>120</v>
      </c>
      <c r="F121" s="104"/>
      <c r="G121" s="104"/>
      <c r="H121" s="104"/>
      <c r="I121" s="105"/>
      <c r="J121" s="91">
        <f t="shared" si="1"/>
        <v>0</v>
      </c>
      <c r="K121" s="92"/>
      <c r="L121" s="93"/>
    </row>
    <row r="122" spans="1:12" ht="16">
      <c r="A122" s="104"/>
      <c r="B122" s="104"/>
      <c r="C122" s="104"/>
      <c r="D122" s="104"/>
      <c r="E122" s="101">
        <v>121</v>
      </c>
      <c r="F122" s="104"/>
      <c r="G122" s="104"/>
      <c r="H122" s="104"/>
      <c r="I122" s="105"/>
      <c r="J122" s="91">
        <f t="shared" si="1"/>
        <v>0</v>
      </c>
      <c r="K122" s="92"/>
      <c r="L122" s="93"/>
    </row>
    <row r="123" spans="1:12" ht="16">
      <c r="A123" s="104"/>
      <c r="B123" s="104"/>
      <c r="C123" s="104"/>
      <c r="D123" s="104"/>
      <c r="E123" s="101">
        <v>122</v>
      </c>
      <c r="F123" s="104"/>
      <c r="G123" s="104"/>
      <c r="H123" s="104"/>
      <c r="I123" s="105"/>
      <c r="J123" s="91">
        <f t="shared" si="1"/>
        <v>0</v>
      </c>
      <c r="K123" s="92"/>
      <c r="L123" s="93"/>
    </row>
    <row r="124" spans="1:12" ht="16">
      <c r="A124" s="104"/>
      <c r="B124" s="104"/>
      <c r="C124" s="104"/>
      <c r="D124" s="104"/>
      <c r="E124" s="101">
        <v>123</v>
      </c>
      <c r="F124" s="104"/>
      <c r="G124" s="104"/>
      <c r="H124" s="104"/>
      <c r="I124" s="105"/>
      <c r="J124" s="91">
        <f t="shared" si="1"/>
        <v>0</v>
      </c>
      <c r="K124" s="92"/>
      <c r="L124" s="93"/>
    </row>
    <row r="125" spans="1:12" ht="16">
      <c r="A125" s="104"/>
      <c r="B125" s="104"/>
      <c r="C125" s="104"/>
      <c r="D125" s="104"/>
      <c r="E125" s="101">
        <v>124</v>
      </c>
      <c r="F125" s="104"/>
      <c r="G125" s="104"/>
      <c r="H125" s="104"/>
      <c r="I125" s="105"/>
      <c r="J125" s="91">
        <f t="shared" si="1"/>
        <v>0</v>
      </c>
      <c r="K125" s="92"/>
      <c r="L125" s="93"/>
    </row>
    <row r="126" spans="1:12" ht="16">
      <c r="A126" s="104"/>
      <c r="B126" s="104"/>
      <c r="C126" s="104"/>
      <c r="D126" s="104"/>
      <c r="E126" s="101">
        <v>125</v>
      </c>
      <c r="F126" s="104"/>
      <c r="G126" s="104"/>
      <c r="H126" s="104"/>
      <c r="I126" s="105"/>
      <c r="J126" s="91">
        <f t="shared" si="1"/>
        <v>0</v>
      </c>
      <c r="K126" s="92"/>
      <c r="L126" s="93"/>
    </row>
    <row r="127" spans="1:12" ht="16">
      <c r="A127" s="104"/>
      <c r="B127" s="104"/>
      <c r="C127" s="104"/>
      <c r="D127" s="104"/>
      <c r="E127" s="101">
        <v>126</v>
      </c>
      <c r="F127" s="104"/>
      <c r="G127" s="104"/>
      <c r="H127" s="104"/>
      <c r="I127" s="105"/>
      <c r="J127" s="91">
        <f t="shared" si="1"/>
        <v>0</v>
      </c>
      <c r="K127" s="92"/>
      <c r="L127" s="93"/>
    </row>
    <row r="128" spans="1:12" ht="16">
      <c r="A128" s="104"/>
      <c r="B128" s="104"/>
      <c r="C128" s="104"/>
      <c r="D128" s="104"/>
      <c r="E128" s="101">
        <v>127</v>
      </c>
      <c r="F128" s="104"/>
      <c r="G128" s="104"/>
      <c r="H128" s="104"/>
      <c r="I128" s="105"/>
      <c r="J128" s="91">
        <f t="shared" si="1"/>
        <v>0</v>
      </c>
      <c r="K128" s="92"/>
      <c r="L128" s="93"/>
    </row>
    <row r="129" spans="1:12" ht="16">
      <c r="A129" s="104"/>
      <c r="B129" s="104"/>
      <c r="C129" s="104"/>
      <c r="D129" s="104"/>
      <c r="E129" s="101">
        <v>128</v>
      </c>
      <c r="F129" s="104"/>
      <c r="G129" s="104"/>
      <c r="H129" s="104"/>
      <c r="I129" s="105"/>
      <c r="J129" s="91">
        <f t="shared" si="1"/>
        <v>0</v>
      </c>
      <c r="K129" s="92"/>
      <c r="L129" s="93"/>
    </row>
    <row r="130" spans="1:12" ht="16">
      <c r="A130" s="104"/>
      <c r="B130" s="104"/>
      <c r="C130" s="104"/>
      <c r="D130" s="104"/>
      <c r="E130" s="101">
        <v>129</v>
      </c>
      <c r="F130" s="104"/>
      <c r="G130" s="104"/>
      <c r="H130" s="104"/>
      <c r="I130" s="105"/>
      <c r="J130" s="91">
        <f t="shared" si="1"/>
        <v>0</v>
      </c>
      <c r="K130" s="92"/>
      <c r="L130" s="93"/>
    </row>
    <row r="131" spans="1:12" ht="16">
      <c r="A131" s="104"/>
      <c r="B131" s="104"/>
      <c r="C131" s="104"/>
      <c r="D131" s="104"/>
      <c r="E131" s="101">
        <v>130</v>
      </c>
      <c r="F131" s="104"/>
      <c r="G131" s="104"/>
      <c r="H131" s="104"/>
      <c r="I131" s="105"/>
      <c r="J131" s="91">
        <f t="shared" si="1"/>
        <v>0</v>
      </c>
      <c r="K131" s="92"/>
      <c r="L131" s="93"/>
    </row>
    <row r="132" spans="1:12" ht="16">
      <c r="A132" s="104"/>
      <c r="B132" s="104"/>
      <c r="C132" s="104"/>
      <c r="D132" s="104"/>
      <c r="E132" s="101">
        <v>131</v>
      </c>
      <c r="F132" s="104"/>
      <c r="G132" s="104"/>
      <c r="H132" s="104"/>
      <c r="I132" s="105"/>
      <c r="J132" s="91">
        <f t="shared" si="1"/>
        <v>0</v>
      </c>
      <c r="K132" s="92"/>
      <c r="L132" s="93"/>
    </row>
    <row r="133" spans="1:12" ht="16">
      <c r="A133" s="104"/>
      <c r="B133" s="104"/>
      <c r="C133" s="104"/>
      <c r="D133" s="104"/>
      <c r="E133" s="101">
        <v>132</v>
      </c>
      <c r="F133" s="104"/>
      <c r="G133" s="104"/>
      <c r="H133" s="104"/>
      <c r="I133" s="105"/>
      <c r="J133" s="91">
        <f t="shared" si="1"/>
        <v>0</v>
      </c>
      <c r="K133" s="92"/>
      <c r="L133" s="93"/>
    </row>
    <row r="134" spans="1:12" ht="16">
      <c r="A134" s="104"/>
      <c r="B134" s="104"/>
      <c r="C134" s="104"/>
      <c r="D134" s="104"/>
      <c r="E134" s="101">
        <v>133</v>
      </c>
      <c r="F134" s="104"/>
      <c r="G134" s="104"/>
      <c r="H134" s="104"/>
      <c r="I134" s="105"/>
      <c r="J134" s="91">
        <f t="shared" si="1"/>
        <v>0</v>
      </c>
      <c r="K134" s="92"/>
      <c r="L134" s="93"/>
    </row>
    <row r="135" spans="1:12" ht="16">
      <c r="A135" s="104"/>
      <c r="B135" s="104"/>
      <c r="C135" s="104"/>
      <c r="D135" s="104"/>
      <c r="E135" s="101">
        <v>134</v>
      </c>
      <c r="F135" s="104"/>
      <c r="G135" s="104"/>
      <c r="H135" s="104"/>
      <c r="I135" s="105"/>
      <c r="J135" s="91">
        <f t="shared" si="1"/>
        <v>0</v>
      </c>
      <c r="K135" s="92"/>
      <c r="L135" s="93"/>
    </row>
    <row r="136" spans="1:12" ht="16">
      <c r="A136" s="104"/>
      <c r="B136" s="104"/>
      <c r="C136" s="104"/>
      <c r="D136" s="104"/>
      <c r="E136" s="101">
        <v>135</v>
      </c>
      <c r="F136" s="104"/>
      <c r="G136" s="104"/>
      <c r="H136" s="104"/>
      <c r="I136" s="105"/>
      <c r="J136" s="91">
        <f t="shared" si="1"/>
        <v>0</v>
      </c>
      <c r="K136" s="92"/>
      <c r="L136" s="93"/>
    </row>
    <row r="137" spans="1:12" ht="16">
      <c r="A137" s="104"/>
      <c r="B137" s="104"/>
      <c r="C137" s="104"/>
      <c r="D137" s="104"/>
      <c r="E137" s="101">
        <v>136</v>
      </c>
      <c r="F137" s="104"/>
      <c r="G137" s="104"/>
      <c r="H137" s="104"/>
      <c r="I137" s="105"/>
      <c r="J137" s="91">
        <f t="shared" si="1"/>
        <v>0</v>
      </c>
      <c r="K137" s="92"/>
      <c r="L137" s="93"/>
    </row>
    <row r="138" spans="1:12" ht="16">
      <c r="A138" s="104"/>
      <c r="B138" s="104"/>
      <c r="C138" s="104"/>
      <c r="D138" s="104"/>
      <c r="E138" s="101">
        <v>137</v>
      </c>
      <c r="F138" s="104"/>
      <c r="G138" s="104"/>
      <c r="H138" s="104"/>
      <c r="I138" s="105"/>
      <c r="J138" s="91">
        <f t="shared" si="1"/>
        <v>0</v>
      </c>
      <c r="K138" s="92"/>
      <c r="L138" s="93"/>
    </row>
    <row r="139" spans="1:12" ht="16">
      <c r="A139" s="104"/>
      <c r="B139" s="104"/>
      <c r="C139" s="104"/>
      <c r="D139" s="104"/>
      <c r="E139" s="101">
        <v>138</v>
      </c>
      <c r="F139" s="104"/>
      <c r="G139" s="104"/>
      <c r="H139" s="104"/>
      <c r="I139" s="105"/>
      <c r="J139" s="91">
        <f t="shared" si="1"/>
        <v>0</v>
      </c>
      <c r="K139" s="92"/>
      <c r="L139" s="93"/>
    </row>
    <row r="140" spans="1:12" ht="16">
      <c r="A140" s="104"/>
      <c r="B140" s="104"/>
      <c r="C140" s="104"/>
      <c r="D140" s="104"/>
      <c r="E140" s="101">
        <v>139</v>
      </c>
      <c r="F140" s="104"/>
      <c r="G140" s="104"/>
      <c r="H140" s="104"/>
      <c r="I140" s="105"/>
      <c r="J140" s="91">
        <f t="shared" si="1"/>
        <v>0</v>
      </c>
      <c r="K140" s="92"/>
      <c r="L140" s="93"/>
    </row>
    <row r="141" spans="1:12" ht="16">
      <c r="A141" s="104"/>
      <c r="B141" s="104"/>
      <c r="C141" s="104"/>
      <c r="D141" s="104"/>
      <c r="E141" s="101">
        <v>140</v>
      </c>
      <c r="F141" s="104"/>
      <c r="G141" s="104"/>
      <c r="H141" s="104"/>
      <c r="I141" s="105"/>
      <c r="J141" s="91">
        <f t="shared" si="1"/>
        <v>0</v>
      </c>
      <c r="K141" s="92"/>
      <c r="L141" s="93"/>
    </row>
    <row r="142" spans="1:12" ht="16">
      <c r="A142" s="104"/>
      <c r="B142" s="104"/>
      <c r="C142" s="104"/>
      <c r="D142" s="104"/>
      <c r="E142" s="101">
        <v>141</v>
      </c>
      <c r="F142" s="104"/>
      <c r="G142" s="104"/>
      <c r="H142" s="104"/>
      <c r="I142" s="105"/>
      <c r="J142" s="91">
        <f t="shared" si="1"/>
        <v>0</v>
      </c>
      <c r="K142" s="92"/>
      <c r="L142" s="93"/>
    </row>
    <row r="143" spans="1:12" ht="16">
      <c r="A143" s="104"/>
      <c r="B143" s="104"/>
      <c r="C143" s="104"/>
      <c r="D143" s="104"/>
      <c r="E143" s="101">
        <v>142</v>
      </c>
      <c r="F143" s="104"/>
      <c r="G143" s="104"/>
      <c r="H143" s="104"/>
      <c r="I143" s="105"/>
      <c r="J143" s="91">
        <f t="shared" si="1"/>
        <v>0</v>
      </c>
      <c r="K143" s="92"/>
      <c r="L143" s="93"/>
    </row>
    <row r="144" spans="1:12" ht="16">
      <c r="A144" s="104"/>
      <c r="B144" s="104"/>
      <c r="C144" s="104"/>
      <c r="D144" s="104"/>
      <c r="E144" s="101">
        <v>143</v>
      </c>
      <c r="F144" s="104"/>
      <c r="G144" s="104"/>
      <c r="H144" s="104"/>
      <c r="I144" s="105"/>
      <c r="J144" s="91">
        <f t="shared" si="1"/>
        <v>0</v>
      </c>
      <c r="K144" s="92"/>
      <c r="L144" s="93"/>
    </row>
    <row r="145" spans="1:12" ht="16">
      <c r="A145" s="104"/>
      <c r="B145" s="104"/>
      <c r="C145" s="104"/>
      <c r="D145" s="104"/>
      <c r="E145" s="101">
        <v>144</v>
      </c>
      <c r="F145" s="104"/>
      <c r="G145" s="104"/>
      <c r="H145" s="104"/>
      <c r="I145" s="105"/>
      <c r="J145" s="91">
        <f t="shared" si="1"/>
        <v>0</v>
      </c>
      <c r="K145" s="92"/>
      <c r="L145" s="93"/>
    </row>
    <row r="146" spans="1:12" ht="16">
      <c r="A146" s="104"/>
      <c r="B146" s="104"/>
      <c r="C146" s="104"/>
      <c r="D146" s="104"/>
      <c r="E146" s="101">
        <v>145</v>
      </c>
      <c r="F146" s="104"/>
      <c r="G146" s="104"/>
      <c r="H146" s="104"/>
      <c r="I146" s="105"/>
      <c r="J146" s="91">
        <f t="shared" si="1"/>
        <v>0</v>
      </c>
      <c r="K146" s="92"/>
      <c r="L146" s="93"/>
    </row>
    <row r="147" spans="1:12" ht="16">
      <c r="A147" s="104"/>
      <c r="B147" s="104"/>
      <c r="C147" s="104"/>
      <c r="D147" s="104"/>
      <c r="E147" s="101">
        <v>146</v>
      </c>
      <c r="F147" s="104"/>
      <c r="G147" s="104"/>
      <c r="H147" s="104"/>
      <c r="I147" s="105"/>
      <c r="J147" s="91">
        <f t="shared" si="1"/>
        <v>0</v>
      </c>
      <c r="K147" s="92"/>
      <c r="L147" s="93"/>
    </row>
    <row r="148" spans="1:12" ht="16">
      <c r="A148" s="104"/>
      <c r="B148" s="104"/>
      <c r="C148" s="104"/>
      <c r="D148" s="104"/>
      <c r="E148" s="101">
        <v>147</v>
      </c>
      <c r="F148" s="104"/>
      <c r="G148" s="104"/>
      <c r="H148" s="104"/>
      <c r="I148" s="105"/>
      <c r="J148" s="91">
        <f t="shared" si="1"/>
        <v>0</v>
      </c>
      <c r="K148" s="92"/>
      <c r="L148" s="93"/>
    </row>
    <row r="149" spans="1:12" ht="16">
      <c r="A149" s="104"/>
      <c r="B149" s="104"/>
      <c r="C149" s="104"/>
      <c r="D149" s="104"/>
      <c r="E149" s="101">
        <v>148</v>
      </c>
      <c r="F149" s="104"/>
      <c r="G149" s="104"/>
      <c r="H149" s="104"/>
      <c r="I149" s="105"/>
      <c r="J149" s="91">
        <f t="shared" si="1"/>
        <v>0</v>
      </c>
      <c r="K149" s="92"/>
      <c r="L149" s="93"/>
    </row>
    <row r="150" spans="1:12" ht="16">
      <c r="A150" s="104"/>
      <c r="B150" s="104"/>
      <c r="C150" s="104"/>
      <c r="D150" s="104"/>
      <c r="E150" s="101">
        <v>149</v>
      </c>
      <c r="F150" s="104"/>
      <c r="G150" s="104"/>
      <c r="H150" s="104"/>
      <c r="I150" s="105"/>
      <c r="J150" s="91">
        <f t="shared" si="1"/>
        <v>0</v>
      </c>
      <c r="K150" s="92"/>
      <c r="L150" s="93"/>
    </row>
    <row r="151" spans="1:12" ht="16">
      <c r="A151" s="104"/>
      <c r="B151" s="104"/>
      <c r="C151" s="104"/>
      <c r="D151" s="104"/>
      <c r="E151" s="101">
        <v>150</v>
      </c>
      <c r="F151" s="104"/>
      <c r="G151" s="104"/>
      <c r="H151" s="104"/>
      <c r="I151" s="105"/>
      <c r="J151" s="91">
        <f t="shared" si="1"/>
        <v>0</v>
      </c>
      <c r="K151" s="92"/>
      <c r="L151" s="93"/>
    </row>
    <row r="152" spans="1:12" ht="16">
      <c r="A152" s="104"/>
      <c r="B152" s="104"/>
      <c r="C152" s="104"/>
      <c r="D152" s="104"/>
      <c r="E152" s="101">
        <v>151</v>
      </c>
      <c r="F152" s="104"/>
      <c r="G152" s="104"/>
      <c r="H152" s="104"/>
      <c r="I152" s="105"/>
      <c r="J152" s="91">
        <f t="shared" si="1"/>
        <v>0</v>
      </c>
      <c r="K152" s="92"/>
      <c r="L152" s="93"/>
    </row>
    <row r="153" spans="1:12" ht="16">
      <c r="A153" s="104"/>
      <c r="B153" s="104"/>
      <c r="C153" s="104"/>
      <c r="D153" s="104"/>
      <c r="E153" s="101">
        <v>152</v>
      </c>
      <c r="F153" s="104"/>
      <c r="G153" s="104"/>
      <c r="H153" s="104"/>
      <c r="I153" s="105"/>
      <c r="J153" s="91">
        <f t="shared" si="1"/>
        <v>0</v>
      </c>
      <c r="K153" s="92"/>
      <c r="L153" s="93"/>
    </row>
    <row r="154" spans="1:12" ht="16">
      <c r="A154" s="104"/>
      <c r="B154" s="104"/>
      <c r="C154" s="104"/>
      <c r="D154" s="104"/>
      <c r="E154" s="101">
        <v>153</v>
      </c>
      <c r="F154" s="104"/>
      <c r="G154" s="104"/>
      <c r="H154" s="104"/>
      <c r="I154" s="105"/>
      <c r="J154" s="91">
        <f t="shared" si="1"/>
        <v>0</v>
      </c>
      <c r="K154" s="92"/>
      <c r="L154" s="93"/>
    </row>
    <row r="155" spans="1:12" ht="16">
      <c r="A155" s="104"/>
      <c r="B155" s="104"/>
      <c r="C155" s="104"/>
      <c r="D155" s="104"/>
      <c r="E155" s="101">
        <v>154</v>
      </c>
      <c r="F155" s="104"/>
      <c r="G155" s="104"/>
      <c r="H155" s="104"/>
      <c r="I155" s="105"/>
      <c r="J155" s="91">
        <f t="shared" si="1"/>
        <v>0</v>
      </c>
      <c r="K155" s="92"/>
      <c r="L155" s="93"/>
    </row>
    <row r="156" spans="1:12" ht="16">
      <c r="A156" s="104"/>
      <c r="B156" s="104"/>
      <c r="C156" s="104"/>
      <c r="D156" s="104"/>
      <c r="E156" s="101">
        <v>155</v>
      </c>
      <c r="F156" s="104"/>
      <c r="G156" s="104"/>
      <c r="H156" s="104"/>
      <c r="I156" s="105"/>
      <c r="J156" s="91">
        <f t="shared" si="1"/>
        <v>0</v>
      </c>
      <c r="K156" s="92"/>
      <c r="L156" s="93"/>
    </row>
    <row r="157" spans="1:12" ht="16">
      <c r="A157" s="104"/>
      <c r="B157" s="104"/>
      <c r="C157" s="104"/>
      <c r="D157" s="104"/>
      <c r="E157" s="101">
        <v>156</v>
      </c>
      <c r="F157" s="104"/>
      <c r="G157" s="104"/>
      <c r="H157" s="104"/>
      <c r="I157" s="105"/>
      <c r="J157" s="91">
        <f t="shared" si="1"/>
        <v>0</v>
      </c>
      <c r="K157" s="92"/>
      <c r="L157" s="93"/>
    </row>
    <row r="158" spans="1:12" ht="16">
      <c r="A158" s="104"/>
      <c r="B158" s="104"/>
      <c r="C158" s="104"/>
      <c r="D158" s="104"/>
      <c r="E158" s="101">
        <v>157</v>
      </c>
      <c r="F158" s="104"/>
      <c r="G158" s="104"/>
      <c r="H158" s="104"/>
      <c r="I158" s="105"/>
      <c r="J158" s="91">
        <f t="shared" si="1"/>
        <v>0</v>
      </c>
      <c r="K158" s="92"/>
      <c r="L158" s="93"/>
    </row>
    <row r="159" spans="1:12" ht="16">
      <c r="A159" s="104"/>
      <c r="B159" s="104"/>
      <c r="C159" s="104"/>
      <c r="D159" s="104"/>
      <c r="E159" s="101">
        <v>158</v>
      </c>
      <c r="F159" s="104"/>
      <c r="G159" s="104"/>
      <c r="H159" s="104"/>
      <c r="I159" s="105"/>
      <c r="J159" s="91">
        <f t="shared" si="1"/>
        <v>0</v>
      </c>
      <c r="K159" s="92"/>
      <c r="L159" s="93"/>
    </row>
    <row r="160" spans="1:12" ht="16">
      <c r="A160" s="104"/>
      <c r="B160" s="104"/>
      <c r="C160" s="104"/>
      <c r="D160" s="104"/>
      <c r="E160" s="101">
        <v>159</v>
      </c>
      <c r="F160" s="104"/>
      <c r="G160" s="104"/>
      <c r="H160" s="104"/>
      <c r="I160" s="105"/>
      <c r="J160" s="91">
        <f t="shared" ref="J160:J223" si="2">IF(OR(H160=5,H160=10, H160=15, H160="BP",H160="SCR"),"NT",I160)</f>
        <v>0</v>
      </c>
      <c r="K160" s="92"/>
      <c r="L160" s="93"/>
    </row>
    <row r="161" spans="1:12" ht="16">
      <c r="A161" s="104"/>
      <c r="B161" s="104"/>
      <c r="C161" s="104"/>
      <c r="D161" s="104"/>
      <c r="E161" s="101">
        <v>160</v>
      </c>
      <c r="F161" s="104"/>
      <c r="G161" s="104"/>
      <c r="H161" s="104"/>
      <c r="I161" s="105"/>
      <c r="J161" s="91">
        <f t="shared" si="2"/>
        <v>0</v>
      </c>
      <c r="K161" s="92"/>
      <c r="L161" s="93"/>
    </row>
    <row r="162" spans="1:12" ht="16">
      <c r="A162" s="104"/>
      <c r="B162" s="104"/>
      <c r="C162" s="104"/>
      <c r="D162" s="104"/>
      <c r="E162" s="101">
        <v>161</v>
      </c>
      <c r="F162" s="104"/>
      <c r="G162" s="104"/>
      <c r="H162" s="104"/>
      <c r="I162" s="105"/>
      <c r="J162" s="91">
        <f t="shared" si="2"/>
        <v>0</v>
      </c>
      <c r="K162" s="92"/>
      <c r="L162" s="93"/>
    </row>
    <row r="163" spans="1:12" ht="16">
      <c r="A163" s="104"/>
      <c r="B163" s="104"/>
      <c r="C163" s="104"/>
      <c r="D163" s="104"/>
      <c r="E163" s="101">
        <v>162</v>
      </c>
      <c r="F163" s="104"/>
      <c r="G163" s="104"/>
      <c r="H163" s="104"/>
      <c r="I163" s="105"/>
      <c r="J163" s="91">
        <f t="shared" si="2"/>
        <v>0</v>
      </c>
      <c r="K163" s="92"/>
      <c r="L163" s="93"/>
    </row>
    <row r="164" spans="1:12" ht="16">
      <c r="A164" s="104"/>
      <c r="B164" s="104"/>
      <c r="C164" s="104"/>
      <c r="D164" s="104"/>
      <c r="E164" s="101">
        <v>163</v>
      </c>
      <c r="F164" s="104"/>
      <c r="G164" s="104"/>
      <c r="H164" s="104"/>
      <c r="I164" s="105"/>
      <c r="J164" s="91">
        <f t="shared" si="2"/>
        <v>0</v>
      </c>
      <c r="K164" s="92"/>
      <c r="L164" s="93"/>
    </row>
    <row r="165" spans="1:12" ht="16">
      <c r="A165" s="104"/>
      <c r="B165" s="104"/>
      <c r="C165" s="104"/>
      <c r="D165" s="104"/>
      <c r="E165" s="101">
        <v>164</v>
      </c>
      <c r="F165" s="104"/>
      <c r="G165" s="104"/>
      <c r="H165" s="104"/>
      <c r="I165" s="105"/>
      <c r="J165" s="91">
        <f t="shared" si="2"/>
        <v>0</v>
      </c>
      <c r="K165" s="92"/>
      <c r="L165" s="93"/>
    </row>
    <row r="166" spans="1:12" ht="16">
      <c r="A166" s="104"/>
      <c r="B166" s="104"/>
      <c r="C166" s="104"/>
      <c r="D166" s="104"/>
      <c r="E166" s="101">
        <v>165</v>
      </c>
      <c r="F166" s="104"/>
      <c r="G166" s="104"/>
      <c r="H166" s="104"/>
      <c r="I166" s="105"/>
      <c r="J166" s="91">
        <f t="shared" si="2"/>
        <v>0</v>
      </c>
      <c r="K166" s="92"/>
      <c r="L166" s="93"/>
    </row>
    <row r="167" spans="1:12" ht="16">
      <c r="A167" s="104"/>
      <c r="B167" s="104"/>
      <c r="C167" s="104"/>
      <c r="D167" s="104"/>
      <c r="E167" s="101">
        <v>166</v>
      </c>
      <c r="F167" s="104"/>
      <c r="G167" s="104"/>
      <c r="H167" s="104"/>
      <c r="I167" s="105"/>
      <c r="J167" s="91">
        <f t="shared" si="2"/>
        <v>0</v>
      </c>
      <c r="K167" s="92"/>
      <c r="L167" s="93"/>
    </row>
    <row r="168" spans="1:12" ht="16">
      <c r="A168" s="104"/>
      <c r="B168" s="104"/>
      <c r="C168" s="104"/>
      <c r="D168" s="104"/>
      <c r="E168" s="101">
        <v>167</v>
      </c>
      <c r="F168" s="104"/>
      <c r="G168" s="104"/>
      <c r="H168" s="104"/>
      <c r="I168" s="105"/>
      <c r="J168" s="91">
        <f t="shared" si="2"/>
        <v>0</v>
      </c>
      <c r="K168" s="92"/>
      <c r="L168" s="93"/>
    </row>
    <row r="169" spans="1:12" ht="16">
      <c r="A169" s="104"/>
      <c r="B169" s="104"/>
      <c r="C169" s="104"/>
      <c r="D169" s="104"/>
      <c r="E169" s="101">
        <v>168</v>
      </c>
      <c r="F169" s="104"/>
      <c r="G169" s="104"/>
      <c r="H169" s="104"/>
      <c r="I169" s="105"/>
      <c r="J169" s="91">
        <f t="shared" si="2"/>
        <v>0</v>
      </c>
      <c r="K169" s="92"/>
      <c r="L169" s="93"/>
    </row>
    <row r="170" spans="1:12" ht="16">
      <c r="A170" s="104"/>
      <c r="B170" s="104"/>
      <c r="C170" s="104"/>
      <c r="D170" s="104"/>
      <c r="E170" s="101">
        <v>169</v>
      </c>
      <c r="F170" s="104"/>
      <c r="G170" s="104"/>
      <c r="H170" s="104"/>
      <c r="I170" s="105"/>
      <c r="J170" s="91">
        <f t="shared" si="2"/>
        <v>0</v>
      </c>
      <c r="K170" s="92"/>
      <c r="L170" s="93"/>
    </row>
    <row r="171" spans="1:12" ht="16">
      <c r="A171" s="104"/>
      <c r="B171" s="104"/>
      <c r="C171" s="104"/>
      <c r="D171" s="104"/>
      <c r="E171" s="101">
        <v>170</v>
      </c>
      <c r="F171" s="104"/>
      <c r="G171" s="104"/>
      <c r="H171" s="104"/>
      <c r="I171" s="105"/>
      <c r="J171" s="91">
        <f t="shared" si="2"/>
        <v>0</v>
      </c>
      <c r="K171" s="92"/>
      <c r="L171" s="93"/>
    </row>
    <row r="172" spans="1:12" ht="16">
      <c r="A172" s="104"/>
      <c r="B172" s="104"/>
      <c r="C172" s="104"/>
      <c r="D172" s="104"/>
      <c r="E172" s="101">
        <v>171</v>
      </c>
      <c r="F172" s="104"/>
      <c r="G172" s="104"/>
      <c r="H172" s="104"/>
      <c r="I172" s="105"/>
      <c r="J172" s="91">
        <f t="shared" si="2"/>
        <v>0</v>
      </c>
      <c r="K172" s="92"/>
      <c r="L172" s="93"/>
    </row>
    <row r="173" spans="1:12" ht="16">
      <c r="A173" s="104"/>
      <c r="B173" s="104"/>
      <c r="C173" s="104"/>
      <c r="D173" s="104"/>
      <c r="E173" s="101">
        <v>172</v>
      </c>
      <c r="F173" s="104"/>
      <c r="G173" s="104"/>
      <c r="H173" s="104"/>
      <c r="I173" s="105"/>
      <c r="J173" s="91">
        <f t="shared" si="2"/>
        <v>0</v>
      </c>
      <c r="K173" s="92"/>
      <c r="L173" s="93"/>
    </row>
    <row r="174" spans="1:12" ht="16">
      <c r="A174" s="104"/>
      <c r="B174" s="104"/>
      <c r="C174" s="104"/>
      <c r="D174" s="104"/>
      <c r="E174" s="101">
        <v>173</v>
      </c>
      <c r="F174" s="104"/>
      <c r="G174" s="104"/>
      <c r="H174" s="104"/>
      <c r="I174" s="105"/>
      <c r="J174" s="91">
        <f t="shared" si="2"/>
        <v>0</v>
      </c>
      <c r="K174" s="92"/>
      <c r="L174" s="93"/>
    </row>
    <row r="175" spans="1:12" ht="16">
      <c r="A175" s="104"/>
      <c r="B175" s="104"/>
      <c r="C175" s="104"/>
      <c r="D175" s="104"/>
      <c r="E175" s="101">
        <v>174</v>
      </c>
      <c r="F175" s="104"/>
      <c r="G175" s="104"/>
      <c r="H175" s="104"/>
      <c r="I175" s="105"/>
      <c r="J175" s="91">
        <f t="shared" si="2"/>
        <v>0</v>
      </c>
      <c r="K175" s="92"/>
      <c r="L175" s="93"/>
    </row>
    <row r="176" spans="1:12" ht="16">
      <c r="A176" s="104"/>
      <c r="B176" s="104"/>
      <c r="C176" s="104"/>
      <c r="D176" s="104"/>
      <c r="E176" s="101">
        <v>175</v>
      </c>
      <c r="F176" s="104"/>
      <c r="G176" s="104"/>
      <c r="H176" s="104"/>
      <c r="I176" s="105"/>
      <c r="J176" s="91">
        <f t="shared" si="2"/>
        <v>0</v>
      </c>
      <c r="K176" s="92"/>
      <c r="L176" s="93"/>
    </row>
    <row r="177" spans="1:12" ht="16">
      <c r="A177" s="104"/>
      <c r="B177" s="104"/>
      <c r="C177" s="104"/>
      <c r="D177" s="104"/>
      <c r="E177" s="101">
        <v>176</v>
      </c>
      <c r="F177" s="104"/>
      <c r="G177" s="104"/>
      <c r="H177" s="104"/>
      <c r="I177" s="105"/>
      <c r="J177" s="91">
        <f t="shared" si="2"/>
        <v>0</v>
      </c>
      <c r="K177" s="92"/>
      <c r="L177" s="93"/>
    </row>
    <row r="178" spans="1:12" ht="16">
      <c r="A178" s="104"/>
      <c r="B178" s="104"/>
      <c r="C178" s="104"/>
      <c r="D178" s="104"/>
      <c r="E178" s="101">
        <v>177</v>
      </c>
      <c r="F178" s="104"/>
      <c r="G178" s="104"/>
      <c r="H178" s="104"/>
      <c r="I178" s="105"/>
      <c r="J178" s="91">
        <f t="shared" si="2"/>
        <v>0</v>
      </c>
      <c r="K178" s="92"/>
      <c r="L178" s="93"/>
    </row>
    <row r="179" spans="1:12" ht="16">
      <c r="A179" s="104"/>
      <c r="B179" s="104"/>
      <c r="C179" s="104"/>
      <c r="D179" s="104"/>
      <c r="E179" s="101">
        <v>178</v>
      </c>
      <c r="F179" s="104"/>
      <c r="G179" s="104"/>
      <c r="H179" s="104"/>
      <c r="I179" s="105"/>
      <c r="J179" s="91">
        <f t="shared" si="2"/>
        <v>0</v>
      </c>
      <c r="K179" s="92"/>
      <c r="L179" s="93"/>
    </row>
    <row r="180" spans="1:12" ht="16">
      <c r="A180" s="104"/>
      <c r="B180" s="104"/>
      <c r="C180" s="104"/>
      <c r="D180" s="104"/>
      <c r="E180" s="101">
        <v>179</v>
      </c>
      <c r="F180" s="104"/>
      <c r="G180" s="104"/>
      <c r="H180" s="104"/>
      <c r="I180" s="105"/>
      <c r="J180" s="91">
        <f t="shared" si="2"/>
        <v>0</v>
      </c>
      <c r="K180" s="92"/>
      <c r="L180" s="93"/>
    </row>
    <row r="181" spans="1:12" ht="16">
      <c r="A181" s="104"/>
      <c r="B181" s="104"/>
      <c r="C181" s="104"/>
      <c r="D181" s="104"/>
      <c r="E181" s="101">
        <v>180</v>
      </c>
      <c r="F181" s="104"/>
      <c r="G181" s="104"/>
      <c r="H181" s="104"/>
      <c r="I181" s="105"/>
      <c r="J181" s="91">
        <f t="shared" si="2"/>
        <v>0</v>
      </c>
      <c r="K181" s="92"/>
      <c r="L181" s="93"/>
    </row>
    <row r="182" spans="1:12" ht="16">
      <c r="A182" s="104"/>
      <c r="B182" s="104"/>
      <c r="C182" s="104"/>
      <c r="D182" s="104"/>
      <c r="E182" s="101">
        <v>181</v>
      </c>
      <c r="F182" s="104"/>
      <c r="G182" s="104"/>
      <c r="H182" s="104"/>
      <c r="I182" s="105"/>
      <c r="J182" s="91">
        <f t="shared" si="2"/>
        <v>0</v>
      </c>
      <c r="K182" s="92"/>
      <c r="L182" s="93"/>
    </row>
    <row r="183" spans="1:12" ht="16">
      <c r="A183" s="104"/>
      <c r="B183" s="104"/>
      <c r="C183" s="104"/>
      <c r="D183" s="104"/>
      <c r="E183" s="101">
        <v>182</v>
      </c>
      <c r="F183" s="104"/>
      <c r="G183" s="104"/>
      <c r="H183" s="104"/>
      <c r="I183" s="105"/>
      <c r="J183" s="91">
        <f t="shared" si="2"/>
        <v>0</v>
      </c>
      <c r="K183" s="92"/>
      <c r="L183" s="93"/>
    </row>
    <row r="184" spans="1:12" ht="16">
      <c r="A184" s="104"/>
      <c r="B184" s="104"/>
      <c r="C184" s="104"/>
      <c r="D184" s="104"/>
      <c r="E184" s="101">
        <v>183</v>
      </c>
      <c r="F184" s="104"/>
      <c r="G184" s="104"/>
      <c r="H184" s="104"/>
      <c r="I184" s="105"/>
      <c r="J184" s="91">
        <f t="shared" si="2"/>
        <v>0</v>
      </c>
      <c r="K184" s="92"/>
      <c r="L184" s="93"/>
    </row>
    <row r="185" spans="1:12" ht="16">
      <c r="A185" s="104"/>
      <c r="B185" s="104"/>
      <c r="C185" s="104"/>
      <c r="D185" s="104"/>
      <c r="E185" s="101">
        <v>184</v>
      </c>
      <c r="F185" s="104"/>
      <c r="G185" s="104"/>
      <c r="H185" s="104"/>
      <c r="I185" s="105"/>
      <c r="J185" s="91">
        <f t="shared" si="2"/>
        <v>0</v>
      </c>
      <c r="K185" s="92"/>
      <c r="L185" s="93"/>
    </row>
    <row r="186" spans="1:12" ht="16">
      <c r="A186" s="104"/>
      <c r="B186" s="104"/>
      <c r="C186" s="104"/>
      <c r="D186" s="104"/>
      <c r="E186" s="101">
        <v>185</v>
      </c>
      <c r="F186" s="104"/>
      <c r="G186" s="104"/>
      <c r="H186" s="104"/>
      <c r="I186" s="105"/>
      <c r="J186" s="91">
        <f t="shared" si="2"/>
        <v>0</v>
      </c>
      <c r="K186" s="92"/>
      <c r="L186" s="93"/>
    </row>
    <row r="187" spans="1:12" ht="16">
      <c r="A187" s="104"/>
      <c r="B187" s="104"/>
      <c r="C187" s="104"/>
      <c r="D187" s="104"/>
      <c r="E187" s="101">
        <v>186</v>
      </c>
      <c r="F187" s="104"/>
      <c r="G187" s="104"/>
      <c r="H187" s="104"/>
      <c r="I187" s="105"/>
      <c r="J187" s="91">
        <f t="shared" si="2"/>
        <v>0</v>
      </c>
      <c r="K187" s="92"/>
      <c r="L187" s="93"/>
    </row>
    <row r="188" spans="1:12" ht="16">
      <c r="A188" s="104"/>
      <c r="B188" s="104"/>
      <c r="C188" s="104"/>
      <c r="D188" s="104"/>
      <c r="E188" s="101">
        <v>187</v>
      </c>
      <c r="F188" s="104"/>
      <c r="G188" s="104"/>
      <c r="H188" s="104"/>
      <c r="I188" s="105"/>
      <c r="J188" s="91">
        <f t="shared" si="2"/>
        <v>0</v>
      </c>
      <c r="K188" s="92"/>
      <c r="L188" s="93"/>
    </row>
    <row r="189" spans="1:12" ht="16">
      <c r="A189" s="104"/>
      <c r="B189" s="104"/>
      <c r="C189" s="104"/>
      <c r="D189" s="104"/>
      <c r="E189" s="101">
        <v>188</v>
      </c>
      <c r="F189" s="104"/>
      <c r="G189" s="104"/>
      <c r="H189" s="104"/>
      <c r="I189" s="105"/>
      <c r="J189" s="91">
        <f t="shared" si="2"/>
        <v>0</v>
      </c>
      <c r="K189" s="92"/>
      <c r="L189" s="93"/>
    </row>
    <row r="190" spans="1:12" ht="16">
      <c r="A190" s="104"/>
      <c r="B190" s="104"/>
      <c r="C190" s="104"/>
      <c r="D190" s="104"/>
      <c r="E190" s="101">
        <v>189</v>
      </c>
      <c r="F190" s="104"/>
      <c r="G190" s="104"/>
      <c r="H190" s="104"/>
      <c r="I190" s="105"/>
      <c r="J190" s="91">
        <f t="shared" si="2"/>
        <v>0</v>
      </c>
      <c r="K190" s="92"/>
      <c r="L190" s="93"/>
    </row>
    <row r="191" spans="1:12" ht="16">
      <c r="A191" s="104"/>
      <c r="B191" s="104"/>
      <c r="C191" s="104"/>
      <c r="D191" s="104"/>
      <c r="E191" s="101">
        <v>190</v>
      </c>
      <c r="F191" s="104"/>
      <c r="G191" s="104"/>
      <c r="H191" s="104"/>
      <c r="I191" s="105"/>
      <c r="J191" s="91">
        <f t="shared" si="2"/>
        <v>0</v>
      </c>
      <c r="K191" s="92"/>
      <c r="L191" s="93"/>
    </row>
    <row r="192" spans="1:12" ht="16">
      <c r="A192" s="104"/>
      <c r="B192" s="104"/>
      <c r="C192" s="104"/>
      <c r="D192" s="104"/>
      <c r="E192" s="101">
        <v>191</v>
      </c>
      <c r="F192" s="104"/>
      <c r="G192" s="104"/>
      <c r="H192" s="104"/>
      <c r="I192" s="105"/>
      <c r="J192" s="91">
        <f t="shared" si="2"/>
        <v>0</v>
      </c>
      <c r="K192" s="92"/>
      <c r="L192" s="93"/>
    </row>
    <row r="193" spans="1:12" ht="16">
      <c r="A193" s="104"/>
      <c r="B193" s="104"/>
      <c r="C193" s="104"/>
      <c r="D193" s="104"/>
      <c r="E193" s="101">
        <v>192</v>
      </c>
      <c r="F193" s="104"/>
      <c r="G193" s="104"/>
      <c r="H193" s="104"/>
      <c r="I193" s="105"/>
      <c r="J193" s="91">
        <f t="shared" si="2"/>
        <v>0</v>
      </c>
      <c r="K193" s="92"/>
      <c r="L193" s="93"/>
    </row>
    <row r="194" spans="1:12" ht="16">
      <c r="A194" s="104"/>
      <c r="B194" s="104"/>
      <c r="C194" s="104"/>
      <c r="D194" s="104"/>
      <c r="E194" s="101">
        <v>193</v>
      </c>
      <c r="F194" s="104"/>
      <c r="G194" s="104"/>
      <c r="H194" s="104"/>
      <c r="I194" s="105"/>
      <c r="J194" s="91">
        <f t="shared" si="2"/>
        <v>0</v>
      </c>
      <c r="K194" s="92"/>
      <c r="L194" s="93"/>
    </row>
    <row r="195" spans="1:12" ht="16">
      <c r="A195" s="104"/>
      <c r="B195" s="104"/>
      <c r="C195" s="104"/>
      <c r="D195" s="104"/>
      <c r="E195" s="101">
        <v>194</v>
      </c>
      <c r="F195" s="104"/>
      <c r="G195" s="104"/>
      <c r="H195" s="104"/>
      <c r="I195" s="105"/>
      <c r="J195" s="91">
        <f t="shared" si="2"/>
        <v>0</v>
      </c>
      <c r="K195" s="92"/>
      <c r="L195" s="93"/>
    </row>
    <row r="196" spans="1:12" ht="16">
      <c r="A196" s="104"/>
      <c r="B196" s="104"/>
      <c r="C196" s="104"/>
      <c r="D196" s="104"/>
      <c r="E196" s="101">
        <v>195</v>
      </c>
      <c r="F196" s="104"/>
      <c r="G196" s="104"/>
      <c r="H196" s="104"/>
      <c r="I196" s="105"/>
      <c r="J196" s="91">
        <f t="shared" si="2"/>
        <v>0</v>
      </c>
      <c r="K196" s="92"/>
      <c r="L196" s="93"/>
    </row>
    <row r="197" spans="1:12" ht="16">
      <c r="A197" s="104"/>
      <c r="B197" s="104"/>
      <c r="C197" s="104"/>
      <c r="D197" s="104"/>
      <c r="E197" s="101">
        <v>196</v>
      </c>
      <c r="F197" s="104"/>
      <c r="G197" s="104"/>
      <c r="H197" s="104"/>
      <c r="I197" s="105"/>
      <c r="J197" s="91">
        <f t="shared" si="2"/>
        <v>0</v>
      </c>
      <c r="K197" s="92"/>
      <c r="L197" s="93"/>
    </row>
    <row r="198" spans="1:12" ht="16">
      <c r="A198" s="104"/>
      <c r="B198" s="104"/>
      <c r="C198" s="104"/>
      <c r="D198" s="104"/>
      <c r="E198" s="101">
        <v>197</v>
      </c>
      <c r="F198" s="104"/>
      <c r="G198" s="104"/>
      <c r="H198" s="104"/>
      <c r="I198" s="105"/>
      <c r="J198" s="91">
        <f t="shared" si="2"/>
        <v>0</v>
      </c>
      <c r="K198" s="92"/>
      <c r="L198" s="93"/>
    </row>
    <row r="199" spans="1:12" ht="16">
      <c r="A199" s="104"/>
      <c r="B199" s="104"/>
      <c r="C199" s="104"/>
      <c r="D199" s="104"/>
      <c r="E199" s="101">
        <v>198</v>
      </c>
      <c r="F199" s="104"/>
      <c r="G199" s="104"/>
      <c r="H199" s="104"/>
      <c r="I199" s="105"/>
      <c r="J199" s="91">
        <f t="shared" si="2"/>
        <v>0</v>
      </c>
      <c r="K199" s="92"/>
      <c r="L199" s="93"/>
    </row>
    <row r="200" spans="1:12" ht="16">
      <c r="A200" s="104"/>
      <c r="B200" s="104"/>
      <c r="C200" s="104"/>
      <c r="D200" s="104"/>
      <c r="E200" s="101">
        <v>199</v>
      </c>
      <c r="F200" s="104"/>
      <c r="G200" s="104"/>
      <c r="H200" s="104"/>
      <c r="I200" s="105"/>
      <c r="J200" s="91">
        <f t="shared" si="2"/>
        <v>0</v>
      </c>
      <c r="K200" s="92"/>
      <c r="L200" s="93"/>
    </row>
    <row r="201" spans="1:12" ht="16">
      <c r="A201" s="104"/>
      <c r="B201" s="104"/>
      <c r="C201" s="104"/>
      <c r="D201" s="104"/>
      <c r="E201" s="101">
        <v>200</v>
      </c>
      <c r="F201" s="104"/>
      <c r="G201" s="104"/>
      <c r="H201" s="104"/>
      <c r="I201" s="105"/>
      <c r="J201" s="91">
        <f t="shared" si="2"/>
        <v>0</v>
      </c>
      <c r="K201" s="92"/>
      <c r="L201" s="93"/>
    </row>
    <row r="202" spans="1:12" ht="16">
      <c r="A202" s="104"/>
      <c r="B202" s="104"/>
      <c r="C202" s="104"/>
      <c r="D202" s="104"/>
      <c r="E202" s="101">
        <v>201</v>
      </c>
      <c r="F202" s="104"/>
      <c r="G202" s="104"/>
      <c r="H202" s="104"/>
      <c r="I202" s="105"/>
      <c r="J202" s="91">
        <f t="shared" si="2"/>
        <v>0</v>
      </c>
      <c r="K202" s="92"/>
      <c r="L202" s="93"/>
    </row>
    <row r="203" spans="1:12" ht="16">
      <c r="A203" s="104"/>
      <c r="B203" s="104"/>
      <c r="C203" s="104"/>
      <c r="D203" s="104"/>
      <c r="E203" s="101">
        <v>202</v>
      </c>
      <c r="F203" s="104"/>
      <c r="G203" s="104"/>
      <c r="H203" s="104"/>
      <c r="I203" s="105"/>
      <c r="J203" s="91">
        <f t="shared" si="2"/>
        <v>0</v>
      </c>
      <c r="K203" s="92"/>
      <c r="L203" s="93"/>
    </row>
    <row r="204" spans="1:12" ht="16">
      <c r="A204" s="104"/>
      <c r="B204" s="104"/>
      <c r="C204" s="104"/>
      <c r="D204" s="104"/>
      <c r="E204" s="101">
        <v>203</v>
      </c>
      <c r="F204" s="104"/>
      <c r="G204" s="104"/>
      <c r="H204" s="104"/>
      <c r="I204" s="105"/>
      <c r="J204" s="91">
        <f t="shared" si="2"/>
        <v>0</v>
      </c>
      <c r="K204" s="92"/>
      <c r="L204" s="93"/>
    </row>
    <row r="205" spans="1:12" ht="16">
      <c r="A205" s="104"/>
      <c r="B205" s="104"/>
      <c r="C205" s="104"/>
      <c r="D205" s="104"/>
      <c r="E205" s="101">
        <v>204</v>
      </c>
      <c r="F205" s="104"/>
      <c r="G205" s="104"/>
      <c r="H205" s="104"/>
      <c r="I205" s="105"/>
      <c r="J205" s="91">
        <f t="shared" si="2"/>
        <v>0</v>
      </c>
      <c r="K205" s="92"/>
      <c r="L205" s="93"/>
    </row>
    <row r="206" spans="1:12" ht="16">
      <c r="A206" s="104"/>
      <c r="B206" s="104"/>
      <c r="C206" s="104"/>
      <c r="D206" s="104"/>
      <c r="E206" s="101">
        <v>205</v>
      </c>
      <c r="F206" s="104"/>
      <c r="G206" s="104"/>
      <c r="H206" s="104"/>
      <c r="I206" s="105"/>
      <c r="J206" s="91">
        <f t="shared" si="2"/>
        <v>0</v>
      </c>
      <c r="K206" s="92"/>
      <c r="L206" s="93"/>
    </row>
    <row r="207" spans="1:12" ht="16">
      <c r="A207" s="104"/>
      <c r="B207" s="104"/>
      <c r="C207" s="104"/>
      <c r="D207" s="104"/>
      <c r="E207" s="101">
        <v>206</v>
      </c>
      <c r="F207" s="104"/>
      <c r="G207" s="104"/>
      <c r="H207" s="104"/>
      <c r="I207" s="105"/>
      <c r="J207" s="91">
        <f t="shared" si="2"/>
        <v>0</v>
      </c>
      <c r="K207" s="92"/>
      <c r="L207" s="93"/>
    </row>
    <row r="208" spans="1:12" ht="16">
      <c r="A208" s="104"/>
      <c r="B208" s="104"/>
      <c r="C208" s="104"/>
      <c r="D208" s="104"/>
      <c r="E208" s="101">
        <v>207</v>
      </c>
      <c r="F208" s="104"/>
      <c r="G208" s="104"/>
      <c r="H208" s="104"/>
      <c r="I208" s="105"/>
      <c r="J208" s="91">
        <f t="shared" si="2"/>
        <v>0</v>
      </c>
      <c r="K208" s="92"/>
      <c r="L208" s="93"/>
    </row>
    <row r="209" spans="1:12" ht="16">
      <c r="A209" s="104"/>
      <c r="B209" s="104"/>
      <c r="C209" s="104"/>
      <c r="D209" s="104"/>
      <c r="E209" s="101">
        <v>208</v>
      </c>
      <c r="F209" s="104"/>
      <c r="G209" s="104"/>
      <c r="H209" s="104"/>
      <c r="I209" s="105"/>
      <c r="J209" s="91">
        <f t="shared" si="2"/>
        <v>0</v>
      </c>
      <c r="K209" s="92"/>
      <c r="L209" s="93"/>
    </row>
    <row r="210" spans="1:12" ht="16">
      <c r="A210" s="104"/>
      <c r="B210" s="104"/>
      <c r="C210" s="104"/>
      <c r="D210" s="104"/>
      <c r="E210" s="101">
        <v>209</v>
      </c>
      <c r="F210" s="104"/>
      <c r="G210" s="104"/>
      <c r="H210" s="104"/>
      <c r="I210" s="105"/>
      <c r="J210" s="91">
        <f t="shared" si="2"/>
        <v>0</v>
      </c>
      <c r="K210" s="92"/>
      <c r="L210" s="93"/>
    </row>
    <row r="211" spans="1:12" ht="16">
      <c r="A211" s="104"/>
      <c r="B211" s="104"/>
      <c r="C211" s="104"/>
      <c r="D211" s="104"/>
      <c r="E211" s="101">
        <v>210</v>
      </c>
      <c r="F211" s="104"/>
      <c r="G211" s="104"/>
      <c r="H211" s="104"/>
      <c r="I211" s="105"/>
      <c r="J211" s="91">
        <f t="shared" si="2"/>
        <v>0</v>
      </c>
      <c r="K211" s="92"/>
      <c r="L211" s="93"/>
    </row>
    <row r="212" spans="1:12" ht="16">
      <c r="A212" s="104"/>
      <c r="B212" s="104"/>
      <c r="C212" s="104"/>
      <c r="D212" s="104"/>
      <c r="E212" s="101">
        <v>211</v>
      </c>
      <c r="F212" s="104"/>
      <c r="G212" s="104"/>
      <c r="H212" s="104"/>
      <c r="I212" s="105"/>
      <c r="J212" s="91">
        <f t="shared" si="2"/>
        <v>0</v>
      </c>
      <c r="K212" s="92"/>
      <c r="L212" s="93"/>
    </row>
    <row r="213" spans="1:12" ht="16">
      <c r="A213" s="104"/>
      <c r="B213" s="104"/>
      <c r="C213" s="104"/>
      <c r="D213" s="104"/>
      <c r="E213" s="101">
        <v>212</v>
      </c>
      <c r="F213" s="104"/>
      <c r="G213" s="104"/>
      <c r="H213" s="104"/>
      <c r="I213" s="105"/>
      <c r="J213" s="91">
        <f t="shared" si="2"/>
        <v>0</v>
      </c>
      <c r="K213" s="92"/>
      <c r="L213" s="93"/>
    </row>
    <row r="214" spans="1:12" ht="16">
      <c r="A214" s="104"/>
      <c r="B214" s="104"/>
      <c r="C214" s="104"/>
      <c r="D214" s="104"/>
      <c r="E214" s="101">
        <v>213</v>
      </c>
      <c r="F214" s="104"/>
      <c r="G214" s="104"/>
      <c r="H214" s="104"/>
      <c r="I214" s="105"/>
      <c r="J214" s="91">
        <f t="shared" si="2"/>
        <v>0</v>
      </c>
      <c r="K214" s="92"/>
      <c r="L214" s="93"/>
    </row>
    <row r="215" spans="1:12" ht="16">
      <c r="A215" s="104"/>
      <c r="B215" s="104"/>
      <c r="C215" s="104"/>
      <c r="D215" s="104"/>
      <c r="E215" s="101">
        <v>214</v>
      </c>
      <c r="F215" s="104"/>
      <c r="G215" s="104"/>
      <c r="H215" s="104"/>
      <c r="I215" s="105"/>
      <c r="J215" s="91">
        <f t="shared" si="2"/>
        <v>0</v>
      </c>
      <c r="K215" s="92"/>
      <c r="L215" s="93"/>
    </row>
    <row r="216" spans="1:12" ht="16">
      <c r="A216" s="104"/>
      <c r="B216" s="104"/>
      <c r="C216" s="104"/>
      <c r="D216" s="104"/>
      <c r="E216" s="101">
        <v>215</v>
      </c>
      <c r="F216" s="104"/>
      <c r="G216" s="104"/>
      <c r="H216" s="104"/>
      <c r="I216" s="105"/>
      <c r="J216" s="91">
        <f t="shared" si="2"/>
        <v>0</v>
      </c>
      <c r="K216" s="92"/>
      <c r="L216" s="93"/>
    </row>
    <row r="217" spans="1:12" ht="16">
      <c r="A217" s="104"/>
      <c r="B217" s="104"/>
      <c r="C217" s="104"/>
      <c r="D217" s="104"/>
      <c r="E217" s="101">
        <v>216</v>
      </c>
      <c r="F217" s="104"/>
      <c r="G217" s="104"/>
      <c r="H217" s="104"/>
      <c r="I217" s="105"/>
      <c r="J217" s="91">
        <f t="shared" si="2"/>
        <v>0</v>
      </c>
      <c r="K217" s="92"/>
      <c r="L217" s="93"/>
    </row>
    <row r="218" spans="1:12" ht="16">
      <c r="A218" s="104"/>
      <c r="B218" s="104"/>
      <c r="C218" s="104"/>
      <c r="D218" s="104"/>
      <c r="E218" s="101">
        <v>217</v>
      </c>
      <c r="F218" s="104"/>
      <c r="G218" s="104"/>
      <c r="H218" s="104"/>
      <c r="I218" s="105"/>
      <c r="J218" s="91">
        <f t="shared" si="2"/>
        <v>0</v>
      </c>
      <c r="K218" s="92"/>
      <c r="L218" s="93"/>
    </row>
    <row r="219" spans="1:12" ht="16">
      <c r="A219" s="104"/>
      <c r="B219" s="104"/>
      <c r="C219" s="104"/>
      <c r="D219" s="104"/>
      <c r="E219" s="101">
        <v>218</v>
      </c>
      <c r="F219" s="104"/>
      <c r="G219" s="104"/>
      <c r="H219" s="104"/>
      <c r="I219" s="105"/>
      <c r="J219" s="91">
        <f t="shared" si="2"/>
        <v>0</v>
      </c>
      <c r="K219" s="92"/>
      <c r="L219" s="93"/>
    </row>
    <row r="220" spans="1:12" ht="16">
      <c r="A220" s="104"/>
      <c r="B220" s="104"/>
      <c r="C220" s="104"/>
      <c r="D220" s="104"/>
      <c r="E220" s="101">
        <v>219</v>
      </c>
      <c r="F220" s="104"/>
      <c r="G220" s="104"/>
      <c r="H220" s="104"/>
      <c r="I220" s="105"/>
      <c r="J220" s="91">
        <f t="shared" si="2"/>
        <v>0</v>
      </c>
      <c r="K220" s="92"/>
      <c r="L220" s="93"/>
    </row>
    <row r="221" spans="1:12" ht="16">
      <c r="A221" s="104"/>
      <c r="B221" s="104"/>
      <c r="C221" s="104"/>
      <c r="D221" s="104"/>
      <c r="E221" s="101">
        <v>220</v>
      </c>
      <c r="F221" s="104"/>
      <c r="G221" s="104"/>
      <c r="H221" s="104"/>
      <c r="I221" s="105"/>
      <c r="J221" s="91">
        <f t="shared" si="2"/>
        <v>0</v>
      </c>
      <c r="K221" s="92"/>
      <c r="L221" s="93"/>
    </row>
    <row r="222" spans="1:12" ht="16">
      <c r="A222" s="104"/>
      <c r="B222" s="104"/>
      <c r="C222" s="104"/>
      <c r="D222" s="104"/>
      <c r="E222" s="101">
        <v>221</v>
      </c>
      <c r="F222" s="104"/>
      <c r="G222" s="104"/>
      <c r="H222" s="104"/>
      <c r="I222" s="105"/>
      <c r="J222" s="91">
        <f t="shared" si="2"/>
        <v>0</v>
      </c>
      <c r="K222" s="92"/>
      <c r="L222" s="93"/>
    </row>
    <row r="223" spans="1:12" ht="16">
      <c r="A223" s="104"/>
      <c r="B223" s="104"/>
      <c r="C223" s="104"/>
      <c r="D223" s="104"/>
      <c r="E223" s="101">
        <v>222</v>
      </c>
      <c r="F223" s="104"/>
      <c r="G223" s="104"/>
      <c r="H223" s="104"/>
      <c r="I223" s="105"/>
      <c r="J223" s="91">
        <f t="shared" si="2"/>
        <v>0</v>
      </c>
      <c r="K223" s="92"/>
      <c r="L223" s="93"/>
    </row>
    <row r="224" spans="1:12" ht="16">
      <c r="A224" s="104"/>
      <c r="B224" s="104"/>
      <c r="C224" s="104"/>
      <c r="D224" s="104"/>
      <c r="E224" s="101">
        <v>223</v>
      </c>
      <c r="F224" s="104"/>
      <c r="G224" s="104"/>
      <c r="H224" s="104"/>
      <c r="I224" s="105"/>
      <c r="J224" s="91">
        <f t="shared" ref="J224:J287" si="3">IF(OR(H224=5,H224=10, H224=15, H224="BP",H224="SCR"),"NT",I224)</f>
        <v>0</v>
      </c>
      <c r="K224" s="92"/>
      <c r="L224" s="93"/>
    </row>
    <row r="225" spans="1:12" ht="16">
      <c r="A225" s="104"/>
      <c r="B225" s="104"/>
      <c r="C225" s="104"/>
      <c r="D225" s="104"/>
      <c r="E225" s="101">
        <v>224</v>
      </c>
      <c r="F225" s="104"/>
      <c r="G225" s="104"/>
      <c r="H225" s="104"/>
      <c r="I225" s="105"/>
      <c r="J225" s="91">
        <f t="shared" si="3"/>
        <v>0</v>
      </c>
      <c r="K225" s="92"/>
      <c r="L225" s="93"/>
    </row>
    <row r="226" spans="1:12" ht="16">
      <c r="A226" s="104"/>
      <c r="B226" s="104"/>
      <c r="C226" s="104"/>
      <c r="D226" s="104"/>
      <c r="E226" s="101">
        <v>225</v>
      </c>
      <c r="F226" s="104"/>
      <c r="G226" s="104"/>
      <c r="H226" s="104"/>
      <c r="I226" s="105"/>
      <c r="J226" s="91">
        <f t="shared" si="3"/>
        <v>0</v>
      </c>
      <c r="K226" s="92"/>
      <c r="L226" s="93"/>
    </row>
    <row r="227" spans="1:12" ht="16">
      <c r="A227" s="104"/>
      <c r="B227" s="104"/>
      <c r="C227" s="104"/>
      <c r="D227" s="104"/>
      <c r="E227" s="101">
        <v>226</v>
      </c>
      <c r="F227" s="104"/>
      <c r="G227" s="104"/>
      <c r="H227" s="104"/>
      <c r="I227" s="105"/>
      <c r="J227" s="91">
        <f t="shared" si="3"/>
        <v>0</v>
      </c>
      <c r="K227" s="92"/>
      <c r="L227" s="93"/>
    </row>
    <row r="228" spans="1:12" ht="16">
      <c r="A228" s="104"/>
      <c r="B228" s="104"/>
      <c r="C228" s="104"/>
      <c r="D228" s="104"/>
      <c r="E228" s="101">
        <v>227</v>
      </c>
      <c r="F228" s="104"/>
      <c r="G228" s="104"/>
      <c r="H228" s="104"/>
      <c r="I228" s="105"/>
      <c r="J228" s="91">
        <f t="shared" si="3"/>
        <v>0</v>
      </c>
      <c r="K228" s="92"/>
      <c r="L228" s="93"/>
    </row>
    <row r="229" spans="1:12" ht="16">
      <c r="A229" s="104"/>
      <c r="B229" s="104"/>
      <c r="C229" s="104"/>
      <c r="D229" s="104"/>
      <c r="E229" s="101">
        <v>228</v>
      </c>
      <c r="F229" s="104"/>
      <c r="G229" s="104"/>
      <c r="H229" s="104"/>
      <c r="I229" s="105"/>
      <c r="J229" s="91">
        <f t="shared" si="3"/>
        <v>0</v>
      </c>
      <c r="K229" s="92"/>
      <c r="L229" s="93"/>
    </row>
    <row r="230" spans="1:12" ht="16">
      <c r="A230" s="104"/>
      <c r="B230" s="104"/>
      <c r="C230" s="104"/>
      <c r="D230" s="104"/>
      <c r="E230" s="101">
        <v>229</v>
      </c>
      <c r="F230" s="104"/>
      <c r="G230" s="104"/>
      <c r="H230" s="104"/>
      <c r="I230" s="105"/>
      <c r="J230" s="91">
        <f t="shared" si="3"/>
        <v>0</v>
      </c>
      <c r="K230" s="92"/>
      <c r="L230" s="93"/>
    </row>
    <row r="231" spans="1:12" ht="16">
      <c r="A231" s="104"/>
      <c r="B231" s="104"/>
      <c r="C231" s="104"/>
      <c r="D231" s="104"/>
      <c r="E231" s="101">
        <v>230</v>
      </c>
      <c r="F231" s="104"/>
      <c r="G231" s="104"/>
      <c r="H231" s="104"/>
      <c r="I231" s="105"/>
      <c r="J231" s="91">
        <f t="shared" si="3"/>
        <v>0</v>
      </c>
      <c r="K231" s="92"/>
      <c r="L231" s="93"/>
    </row>
    <row r="232" spans="1:12" ht="16">
      <c r="A232" s="104"/>
      <c r="B232" s="104"/>
      <c r="C232" s="104"/>
      <c r="D232" s="104"/>
      <c r="E232" s="101">
        <v>231</v>
      </c>
      <c r="F232" s="104"/>
      <c r="G232" s="104"/>
      <c r="H232" s="104"/>
      <c r="I232" s="105"/>
      <c r="J232" s="91">
        <f t="shared" si="3"/>
        <v>0</v>
      </c>
      <c r="K232" s="92"/>
      <c r="L232" s="93"/>
    </row>
    <row r="233" spans="1:12" ht="16">
      <c r="A233" s="104"/>
      <c r="B233" s="104"/>
      <c r="C233" s="104"/>
      <c r="D233" s="104"/>
      <c r="E233" s="101">
        <v>232</v>
      </c>
      <c r="F233" s="104"/>
      <c r="G233" s="104"/>
      <c r="H233" s="104"/>
      <c r="I233" s="105"/>
      <c r="J233" s="91">
        <f t="shared" si="3"/>
        <v>0</v>
      </c>
      <c r="K233" s="92"/>
      <c r="L233" s="93"/>
    </row>
    <row r="234" spans="1:12" ht="16">
      <c r="A234" s="104"/>
      <c r="B234" s="104"/>
      <c r="C234" s="104"/>
      <c r="D234" s="104"/>
      <c r="E234" s="101">
        <v>233</v>
      </c>
      <c r="F234" s="104"/>
      <c r="G234" s="104"/>
      <c r="H234" s="104"/>
      <c r="I234" s="105"/>
      <c r="J234" s="91">
        <f t="shared" si="3"/>
        <v>0</v>
      </c>
      <c r="K234" s="92"/>
      <c r="L234" s="93"/>
    </row>
    <row r="235" spans="1:12" ht="16">
      <c r="A235" s="104"/>
      <c r="B235" s="104"/>
      <c r="C235" s="104"/>
      <c r="D235" s="104"/>
      <c r="E235" s="101">
        <v>234</v>
      </c>
      <c r="F235" s="104"/>
      <c r="G235" s="104"/>
      <c r="H235" s="104"/>
      <c r="I235" s="105"/>
      <c r="J235" s="91">
        <f t="shared" si="3"/>
        <v>0</v>
      </c>
      <c r="K235" s="92"/>
      <c r="L235" s="93"/>
    </row>
    <row r="236" spans="1:12" ht="16">
      <c r="A236" s="104"/>
      <c r="B236" s="104"/>
      <c r="C236" s="104"/>
      <c r="D236" s="104"/>
      <c r="E236" s="101">
        <v>235</v>
      </c>
      <c r="F236" s="104"/>
      <c r="G236" s="104"/>
      <c r="H236" s="104"/>
      <c r="I236" s="105"/>
      <c r="J236" s="91">
        <f t="shared" si="3"/>
        <v>0</v>
      </c>
      <c r="K236" s="92"/>
      <c r="L236" s="93"/>
    </row>
    <row r="237" spans="1:12" ht="16">
      <c r="A237" s="104"/>
      <c r="B237" s="104"/>
      <c r="C237" s="104"/>
      <c r="D237" s="104"/>
      <c r="E237" s="101">
        <v>236</v>
      </c>
      <c r="F237" s="104"/>
      <c r="G237" s="104"/>
      <c r="H237" s="104"/>
      <c r="I237" s="105"/>
      <c r="J237" s="91">
        <f t="shared" si="3"/>
        <v>0</v>
      </c>
      <c r="K237" s="92"/>
      <c r="L237" s="93"/>
    </row>
    <row r="238" spans="1:12" ht="16">
      <c r="A238" s="104"/>
      <c r="B238" s="104"/>
      <c r="C238" s="104"/>
      <c r="D238" s="104"/>
      <c r="E238" s="101">
        <v>237</v>
      </c>
      <c r="F238" s="104"/>
      <c r="G238" s="104"/>
      <c r="H238" s="104"/>
      <c r="I238" s="105"/>
      <c r="J238" s="91">
        <f t="shared" si="3"/>
        <v>0</v>
      </c>
      <c r="K238" s="92"/>
      <c r="L238" s="93"/>
    </row>
    <row r="239" spans="1:12" ht="16">
      <c r="A239" s="104"/>
      <c r="B239" s="104"/>
      <c r="C239" s="104"/>
      <c r="D239" s="104"/>
      <c r="E239" s="101">
        <v>238</v>
      </c>
      <c r="F239" s="104"/>
      <c r="G239" s="104"/>
      <c r="H239" s="104"/>
      <c r="I239" s="105"/>
      <c r="J239" s="91">
        <f t="shared" si="3"/>
        <v>0</v>
      </c>
      <c r="K239" s="92"/>
      <c r="L239" s="93"/>
    </row>
    <row r="240" spans="1:12" ht="16">
      <c r="A240" s="104"/>
      <c r="B240" s="104"/>
      <c r="C240" s="104"/>
      <c r="D240" s="104"/>
      <c r="E240" s="101">
        <v>239</v>
      </c>
      <c r="F240" s="104"/>
      <c r="G240" s="104"/>
      <c r="H240" s="104"/>
      <c r="I240" s="105"/>
      <c r="J240" s="91">
        <f t="shared" si="3"/>
        <v>0</v>
      </c>
      <c r="K240" s="92"/>
      <c r="L240" s="93"/>
    </row>
    <row r="241" spans="1:12" ht="16">
      <c r="A241" s="104"/>
      <c r="B241" s="104"/>
      <c r="C241" s="104"/>
      <c r="D241" s="104"/>
      <c r="E241" s="101">
        <v>240</v>
      </c>
      <c r="F241" s="104"/>
      <c r="G241" s="104"/>
      <c r="H241" s="104"/>
      <c r="I241" s="105"/>
      <c r="J241" s="91">
        <f t="shared" si="3"/>
        <v>0</v>
      </c>
      <c r="K241" s="92"/>
      <c r="L241" s="93"/>
    </row>
    <row r="242" spans="1:12" ht="16">
      <c r="A242" s="104"/>
      <c r="B242" s="104"/>
      <c r="C242" s="104"/>
      <c r="D242" s="104"/>
      <c r="E242" s="101">
        <v>241</v>
      </c>
      <c r="F242" s="104"/>
      <c r="G242" s="104"/>
      <c r="H242" s="104"/>
      <c r="I242" s="105"/>
      <c r="J242" s="91">
        <f t="shared" si="3"/>
        <v>0</v>
      </c>
      <c r="K242" s="92"/>
      <c r="L242" s="93"/>
    </row>
    <row r="243" spans="1:12" ht="16">
      <c r="A243" s="104"/>
      <c r="B243" s="104"/>
      <c r="C243" s="104"/>
      <c r="D243" s="104"/>
      <c r="E243" s="101">
        <v>242</v>
      </c>
      <c r="F243" s="104"/>
      <c r="G243" s="104"/>
      <c r="H243" s="104"/>
      <c r="I243" s="105"/>
      <c r="J243" s="91">
        <f t="shared" si="3"/>
        <v>0</v>
      </c>
      <c r="K243" s="92"/>
      <c r="L243" s="93"/>
    </row>
    <row r="244" spans="1:12" ht="16">
      <c r="A244" s="104"/>
      <c r="B244" s="104"/>
      <c r="C244" s="104"/>
      <c r="D244" s="104"/>
      <c r="E244" s="101">
        <v>243</v>
      </c>
      <c r="F244" s="104"/>
      <c r="G244" s="104"/>
      <c r="H244" s="104"/>
      <c r="I244" s="105"/>
      <c r="J244" s="91">
        <f t="shared" si="3"/>
        <v>0</v>
      </c>
      <c r="K244" s="92"/>
      <c r="L244" s="93"/>
    </row>
    <row r="245" spans="1:12" ht="16">
      <c r="A245" s="104"/>
      <c r="B245" s="104"/>
      <c r="C245" s="104"/>
      <c r="D245" s="104"/>
      <c r="E245" s="101">
        <v>244</v>
      </c>
      <c r="F245" s="104"/>
      <c r="G245" s="104"/>
      <c r="H245" s="104"/>
      <c r="I245" s="105"/>
      <c r="J245" s="91">
        <f t="shared" si="3"/>
        <v>0</v>
      </c>
      <c r="K245" s="92"/>
      <c r="L245" s="93"/>
    </row>
    <row r="246" spans="1:12" ht="16">
      <c r="A246" s="104"/>
      <c r="B246" s="104"/>
      <c r="C246" s="104"/>
      <c r="D246" s="104"/>
      <c r="E246" s="101">
        <v>245</v>
      </c>
      <c r="F246" s="104"/>
      <c r="G246" s="104"/>
      <c r="H246" s="104"/>
      <c r="I246" s="105"/>
      <c r="J246" s="91">
        <f t="shared" si="3"/>
        <v>0</v>
      </c>
      <c r="K246" s="92"/>
      <c r="L246" s="93"/>
    </row>
    <row r="247" spans="1:12" ht="16">
      <c r="A247" s="104"/>
      <c r="B247" s="104"/>
      <c r="C247" s="104"/>
      <c r="D247" s="104"/>
      <c r="E247" s="101">
        <v>246</v>
      </c>
      <c r="F247" s="104"/>
      <c r="G247" s="104"/>
      <c r="H247" s="104"/>
      <c r="I247" s="105"/>
      <c r="J247" s="91">
        <f t="shared" si="3"/>
        <v>0</v>
      </c>
      <c r="K247" s="92"/>
      <c r="L247" s="93"/>
    </row>
    <row r="248" spans="1:12" ht="16">
      <c r="A248" s="104"/>
      <c r="B248" s="104"/>
      <c r="C248" s="104"/>
      <c r="D248" s="104"/>
      <c r="E248" s="101">
        <v>247</v>
      </c>
      <c r="F248" s="104"/>
      <c r="G248" s="104"/>
      <c r="H248" s="104"/>
      <c r="I248" s="105"/>
      <c r="J248" s="91">
        <f t="shared" si="3"/>
        <v>0</v>
      </c>
      <c r="K248" s="92"/>
      <c r="L248" s="93"/>
    </row>
    <row r="249" spans="1:12" ht="16">
      <c r="A249" s="104"/>
      <c r="B249" s="104"/>
      <c r="C249" s="104"/>
      <c r="D249" s="104"/>
      <c r="E249" s="101">
        <v>248</v>
      </c>
      <c r="F249" s="104"/>
      <c r="G249" s="104"/>
      <c r="H249" s="104"/>
      <c r="I249" s="105"/>
      <c r="J249" s="91">
        <f t="shared" si="3"/>
        <v>0</v>
      </c>
      <c r="K249" s="92"/>
      <c r="L249" s="93"/>
    </row>
    <row r="250" spans="1:12" ht="16">
      <c r="A250" s="104"/>
      <c r="B250" s="104"/>
      <c r="C250" s="104"/>
      <c r="D250" s="104"/>
      <c r="E250" s="101">
        <v>249</v>
      </c>
      <c r="F250" s="104"/>
      <c r="G250" s="104"/>
      <c r="H250" s="104"/>
      <c r="I250" s="105"/>
      <c r="J250" s="91">
        <f t="shared" si="3"/>
        <v>0</v>
      </c>
      <c r="K250" s="92"/>
      <c r="L250" s="93"/>
    </row>
    <row r="251" spans="1:12" ht="16">
      <c r="A251" s="104"/>
      <c r="B251" s="104"/>
      <c r="C251" s="104"/>
      <c r="D251" s="104"/>
      <c r="E251" s="101">
        <v>250</v>
      </c>
      <c r="F251" s="104"/>
      <c r="G251" s="104"/>
      <c r="H251" s="104"/>
      <c r="I251" s="105"/>
      <c r="J251" s="91">
        <f t="shared" si="3"/>
        <v>0</v>
      </c>
      <c r="K251" s="92"/>
      <c r="L251" s="93"/>
    </row>
    <row r="252" spans="1:12" ht="16">
      <c r="A252" s="104"/>
      <c r="B252" s="104"/>
      <c r="C252" s="104"/>
      <c r="D252" s="104"/>
      <c r="E252" s="101">
        <v>251</v>
      </c>
      <c r="F252" s="104"/>
      <c r="G252" s="104"/>
      <c r="H252" s="104"/>
      <c r="I252" s="105"/>
      <c r="J252" s="91">
        <f t="shared" si="3"/>
        <v>0</v>
      </c>
      <c r="K252" s="92"/>
      <c r="L252" s="93"/>
    </row>
    <row r="253" spans="1:12" ht="16">
      <c r="A253" s="104"/>
      <c r="B253" s="104"/>
      <c r="C253" s="104"/>
      <c r="D253" s="104"/>
      <c r="E253" s="101">
        <v>252</v>
      </c>
      <c r="F253" s="104"/>
      <c r="G253" s="104"/>
      <c r="H253" s="104"/>
      <c r="I253" s="105"/>
      <c r="J253" s="91">
        <f t="shared" si="3"/>
        <v>0</v>
      </c>
      <c r="K253" s="92"/>
      <c r="L253" s="93"/>
    </row>
    <row r="254" spans="1:12" ht="16">
      <c r="A254" s="104"/>
      <c r="B254" s="104"/>
      <c r="C254" s="104"/>
      <c r="D254" s="104"/>
      <c r="E254" s="101">
        <v>253</v>
      </c>
      <c r="F254" s="104"/>
      <c r="G254" s="104"/>
      <c r="H254" s="104"/>
      <c r="I254" s="105"/>
      <c r="J254" s="91">
        <f t="shared" si="3"/>
        <v>0</v>
      </c>
      <c r="K254" s="92"/>
      <c r="L254" s="93"/>
    </row>
    <row r="255" spans="1:12" ht="16">
      <c r="A255" s="104"/>
      <c r="B255" s="104"/>
      <c r="C255" s="104"/>
      <c r="D255" s="104"/>
      <c r="E255" s="101">
        <v>254</v>
      </c>
      <c r="F255" s="104"/>
      <c r="G255" s="104"/>
      <c r="H255" s="104"/>
      <c r="I255" s="105"/>
      <c r="J255" s="91">
        <f t="shared" si="3"/>
        <v>0</v>
      </c>
      <c r="K255" s="92"/>
      <c r="L255" s="93"/>
    </row>
    <row r="256" spans="1:12" ht="16">
      <c r="A256" s="104"/>
      <c r="B256" s="104"/>
      <c r="C256" s="104"/>
      <c r="D256" s="104"/>
      <c r="E256" s="101">
        <v>255</v>
      </c>
      <c r="F256" s="104"/>
      <c r="G256" s="104"/>
      <c r="H256" s="104"/>
      <c r="I256" s="105"/>
      <c r="J256" s="91">
        <f t="shared" si="3"/>
        <v>0</v>
      </c>
      <c r="K256" s="92"/>
      <c r="L256" s="93"/>
    </row>
    <row r="257" spans="1:12" ht="16">
      <c r="A257" s="104"/>
      <c r="B257" s="104"/>
      <c r="C257" s="104"/>
      <c r="D257" s="104"/>
      <c r="E257" s="101">
        <v>256</v>
      </c>
      <c r="F257" s="104"/>
      <c r="G257" s="104"/>
      <c r="H257" s="104"/>
      <c r="I257" s="105"/>
      <c r="J257" s="91">
        <f t="shared" si="3"/>
        <v>0</v>
      </c>
      <c r="K257" s="92"/>
      <c r="L257" s="93"/>
    </row>
    <row r="258" spans="1:12" ht="16">
      <c r="A258" s="104"/>
      <c r="B258" s="104"/>
      <c r="C258" s="104"/>
      <c r="D258" s="104"/>
      <c r="E258" s="101">
        <v>257</v>
      </c>
      <c r="F258" s="104"/>
      <c r="G258" s="104"/>
      <c r="H258" s="104"/>
      <c r="I258" s="105"/>
      <c r="J258" s="91">
        <f t="shared" si="3"/>
        <v>0</v>
      </c>
      <c r="K258" s="92"/>
      <c r="L258" s="93"/>
    </row>
    <row r="259" spans="1:12" ht="16">
      <c r="A259" s="104"/>
      <c r="B259" s="104"/>
      <c r="C259" s="104"/>
      <c r="D259" s="104"/>
      <c r="E259" s="101">
        <v>258</v>
      </c>
      <c r="F259" s="104"/>
      <c r="G259" s="104"/>
      <c r="H259" s="104"/>
      <c r="I259" s="105"/>
      <c r="J259" s="91">
        <f t="shared" si="3"/>
        <v>0</v>
      </c>
      <c r="K259" s="92"/>
      <c r="L259" s="93"/>
    </row>
    <row r="260" spans="1:12" ht="16">
      <c r="A260" s="104"/>
      <c r="B260" s="104"/>
      <c r="C260" s="104"/>
      <c r="D260" s="104"/>
      <c r="E260" s="101">
        <v>259</v>
      </c>
      <c r="F260" s="104"/>
      <c r="G260" s="104"/>
      <c r="H260" s="104"/>
      <c r="I260" s="105"/>
      <c r="J260" s="91">
        <f t="shared" si="3"/>
        <v>0</v>
      </c>
      <c r="K260" s="92"/>
      <c r="L260" s="93"/>
    </row>
    <row r="261" spans="1:12" ht="16">
      <c r="A261" s="104"/>
      <c r="B261" s="104"/>
      <c r="C261" s="104"/>
      <c r="D261" s="104"/>
      <c r="E261" s="101">
        <v>260</v>
      </c>
      <c r="F261" s="104"/>
      <c r="G261" s="104"/>
      <c r="H261" s="104"/>
      <c r="I261" s="105"/>
      <c r="J261" s="91">
        <f t="shared" si="3"/>
        <v>0</v>
      </c>
      <c r="K261" s="92"/>
      <c r="L261" s="93"/>
    </row>
    <row r="262" spans="1:12" ht="16">
      <c r="A262" s="104"/>
      <c r="B262" s="104"/>
      <c r="C262" s="104"/>
      <c r="D262" s="104"/>
      <c r="E262" s="101">
        <v>261</v>
      </c>
      <c r="F262" s="104"/>
      <c r="G262" s="104"/>
      <c r="H262" s="104"/>
      <c r="I262" s="105"/>
      <c r="J262" s="91">
        <f t="shared" si="3"/>
        <v>0</v>
      </c>
      <c r="K262" s="92"/>
      <c r="L262" s="93"/>
    </row>
    <row r="263" spans="1:12" ht="16">
      <c r="A263" s="104"/>
      <c r="B263" s="104"/>
      <c r="C263" s="104"/>
      <c r="D263" s="104"/>
      <c r="E263" s="101">
        <v>262</v>
      </c>
      <c r="F263" s="104"/>
      <c r="G263" s="104"/>
      <c r="H263" s="104"/>
      <c r="I263" s="105"/>
      <c r="J263" s="91">
        <f t="shared" si="3"/>
        <v>0</v>
      </c>
      <c r="K263" s="92"/>
      <c r="L263" s="93"/>
    </row>
    <row r="264" spans="1:12" ht="16">
      <c r="A264" s="104"/>
      <c r="B264" s="104"/>
      <c r="C264" s="104"/>
      <c r="D264" s="104"/>
      <c r="E264" s="101">
        <v>263</v>
      </c>
      <c r="F264" s="104"/>
      <c r="G264" s="104"/>
      <c r="H264" s="104"/>
      <c r="I264" s="105"/>
      <c r="J264" s="91">
        <f t="shared" si="3"/>
        <v>0</v>
      </c>
      <c r="K264" s="92"/>
      <c r="L264" s="93"/>
    </row>
    <row r="265" spans="1:12" ht="16">
      <c r="A265" s="104"/>
      <c r="B265" s="104"/>
      <c r="C265" s="104"/>
      <c r="D265" s="104"/>
      <c r="E265" s="101">
        <v>264</v>
      </c>
      <c r="F265" s="104"/>
      <c r="G265" s="104"/>
      <c r="H265" s="104"/>
      <c r="I265" s="105"/>
      <c r="J265" s="91">
        <f t="shared" si="3"/>
        <v>0</v>
      </c>
      <c r="K265" s="92"/>
      <c r="L265" s="93"/>
    </row>
    <row r="266" spans="1:12" ht="16">
      <c r="A266" s="104"/>
      <c r="B266" s="104"/>
      <c r="C266" s="104"/>
      <c r="D266" s="104"/>
      <c r="E266" s="101">
        <v>265</v>
      </c>
      <c r="F266" s="104"/>
      <c r="G266" s="104"/>
      <c r="H266" s="104"/>
      <c r="I266" s="105"/>
      <c r="J266" s="91">
        <f t="shared" si="3"/>
        <v>0</v>
      </c>
      <c r="K266" s="92"/>
      <c r="L266" s="93"/>
    </row>
    <row r="267" spans="1:12" ht="16">
      <c r="A267" s="104"/>
      <c r="B267" s="104"/>
      <c r="C267" s="104"/>
      <c r="D267" s="104"/>
      <c r="E267" s="101">
        <v>266</v>
      </c>
      <c r="F267" s="104"/>
      <c r="G267" s="104"/>
      <c r="H267" s="104"/>
      <c r="I267" s="105"/>
      <c r="J267" s="91">
        <f t="shared" si="3"/>
        <v>0</v>
      </c>
      <c r="K267" s="92"/>
      <c r="L267" s="93"/>
    </row>
    <row r="268" spans="1:12" ht="16">
      <c r="A268" s="104"/>
      <c r="B268" s="104"/>
      <c r="C268" s="104"/>
      <c r="D268" s="104"/>
      <c r="E268" s="101">
        <v>267</v>
      </c>
      <c r="F268" s="104"/>
      <c r="G268" s="104"/>
      <c r="H268" s="104"/>
      <c r="I268" s="105"/>
      <c r="J268" s="91">
        <f t="shared" si="3"/>
        <v>0</v>
      </c>
      <c r="K268" s="92"/>
      <c r="L268" s="93"/>
    </row>
    <row r="269" spans="1:12" ht="16">
      <c r="A269" s="104"/>
      <c r="B269" s="104"/>
      <c r="C269" s="104"/>
      <c r="D269" s="104"/>
      <c r="E269" s="101">
        <v>268</v>
      </c>
      <c r="F269" s="104"/>
      <c r="G269" s="104"/>
      <c r="H269" s="104"/>
      <c r="I269" s="105"/>
      <c r="J269" s="91">
        <f t="shared" si="3"/>
        <v>0</v>
      </c>
      <c r="K269" s="92"/>
      <c r="L269" s="93"/>
    </row>
    <row r="270" spans="1:12" ht="16">
      <c r="A270" s="104"/>
      <c r="B270" s="104"/>
      <c r="C270" s="104"/>
      <c r="D270" s="104"/>
      <c r="E270" s="101">
        <v>269</v>
      </c>
      <c r="F270" s="104"/>
      <c r="G270" s="104"/>
      <c r="H270" s="104"/>
      <c r="I270" s="105"/>
      <c r="J270" s="91">
        <f t="shared" si="3"/>
        <v>0</v>
      </c>
      <c r="K270" s="92"/>
      <c r="L270" s="93"/>
    </row>
    <row r="271" spans="1:12" ht="16">
      <c r="A271" s="104"/>
      <c r="B271" s="104"/>
      <c r="C271" s="104"/>
      <c r="D271" s="104"/>
      <c r="E271" s="101">
        <v>270</v>
      </c>
      <c r="F271" s="104"/>
      <c r="G271" s="104"/>
      <c r="H271" s="104"/>
      <c r="I271" s="105"/>
      <c r="J271" s="91">
        <f t="shared" si="3"/>
        <v>0</v>
      </c>
      <c r="K271" s="92"/>
      <c r="L271" s="93"/>
    </row>
    <row r="272" spans="1:12" ht="16">
      <c r="A272" s="104"/>
      <c r="B272" s="104"/>
      <c r="C272" s="104"/>
      <c r="D272" s="104"/>
      <c r="E272" s="101">
        <v>271</v>
      </c>
      <c r="F272" s="104"/>
      <c r="G272" s="104"/>
      <c r="H272" s="104"/>
      <c r="I272" s="105"/>
      <c r="J272" s="91">
        <f t="shared" si="3"/>
        <v>0</v>
      </c>
      <c r="K272" s="92"/>
      <c r="L272" s="93"/>
    </row>
    <row r="273" spans="1:12" ht="16">
      <c r="A273" s="104"/>
      <c r="B273" s="104"/>
      <c r="C273" s="104"/>
      <c r="D273" s="104"/>
      <c r="E273" s="101">
        <v>272</v>
      </c>
      <c r="F273" s="104"/>
      <c r="G273" s="104"/>
      <c r="H273" s="104"/>
      <c r="I273" s="105"/>
      <c r="J273" s="91">
        <f t="shared" si="3"/>
        <v>0</v>
      </c>
      <c r="K273" s="92"/>
      <c r="L273" s="93"/>
    </row>
    <row r="274" spans="1:12" ht="16">
      <c r="A274" s="104"/>
      <c r="B274" s="104"/>
      <c r="C274" s="104"/>
      <c r="D274" s="104"/>
      <c r="E274" s="101">
        <v>273</v>
      </c>
      <c r="F274" s="104"/>
      <c r="G274" s="104"/>
      <c r="H274" s="104"/>
      <c r="I274" s="105"/>
      <c r="J274" s="91">
        <f t="shared" si="3"/>
        <v>0</v>
      </c>
      <c r="K274" s="92"/>
      <c r="L274" s="93"/>
    </row>
    <row r="275" spans="1:12" ht="16">
      <c r="A275" s="104"/>
      <c r="B275" s="104"/>
      <c r="C275" s="104"/>
      <c r="D275" s="104"/>
      <c r="E275" s="101">
        <v>274</v>
      </c>
      <c r="F275" s="104"/>
      <c r="G275" s="104"/>
      <c r="H275" s="104"/>
      <c r="I275" s="105"/>
      <c r="J275" s="91">
        <f t="shared" si="3"/>
        <v>0</v>
      </c>
      <c r="K275" s="92"/>
      <c r="L275" s="93"/>
    </row>
    <row r="276" spans="1:12" ht="16">
      <c r="A276" s="104"/>
      <c r="B276" s="104"/>
      <c r="C276" s="104"/>
      <c r="D276" s="104"/>
      <c r="E276" s="101">
        <v>275</v>
      </c>
      <c r="F276" s="104"/>
      <c r="G276" s="104"/>
      <c r="H276" s="104"/>
      <c r="I276" s="105"/>
      <c r="J276" s="91">
        <f t="shared" si="3"/>
        <v>0</v>
      </c>
      <c r="K276" s="92"/>
      <c r="L276" s="93"/>
    </row>
    <row r="277" spans="1:12" ht="16">
      <c r="A277" s="104"/>
      <c r="B277" s="104"/>
      <c r="C277" s="104"/>
      <c r="D277" s="104"/>
      <c r="E277" s="101">
        <v>276</v>
      </c>
      <c r="F277" s="104"/>
      <c r="G277" s="104"/>
      <c r="H277" s="104"/>
      <c r="I277" s="105"/>
      <c r="J277" s="91">
        <f t="shared" si="3"/>
        <v>0</v>
      </c>
      <c r="K277" s="92"/>
      <c r="L277" s="93"/>
    </row>
    <row r="278" spans="1:12" ht="16">
      <c r="A278" s="104"/>
      <c r="B278" s="104"/>
      <c r="C278" s="104"/>
      <c r="D278" s="104"/>
      <c r="E278" s="101">
        <v>277</v>
      </c>
      <c r="F278" s="104"/>
      <c r="G278" s="104"/>
      <c r="H278" s="104"/>
      <c r="I278" s="105"/>
      <c r="J278" s="91">
        <f t="shared" si="3"/>
        <v>0</v>
      </c>
      <c r="K278" s="92"/>
      <c r="L278" s="93"/>
    </row>
    <row r="279" spans="1:12" ht="16">
      <c r="A279" s="104"/>
      <c r="B279" s="104"/>
      <c r="C279" s="104"/>
      <c r="D279" s="104"/>
      <c r="E279" s="101">
        <v>278</v>
      </c>
      <c r="F279" s="104"/>
      <c r="G279" s="104"/>
      <c r="H279" s="104"/>
      <c r="I279" s="105"/>
      <c r="J279" s="91">
        <f t="shared" si="3"/>
        <v>0</v>
      </c>
      <c r="K279" s="92"/>
      <c r="L279" s="93"/>
    </row>
    <row r="280" spans="1:12" ht="16">
      <c r="A280" s="104"/>
      <c r="B280" s="104"/>
      <c r="C280" s="104"/>
      <c r="D280" s="104"/>
      <c r="E280" s="101">
        <v>279</v>
      </c>
      <c r="F280" s="104"/>
      <c r="G280" s="104"/>
      <c r="H280" s="104"/>
      <c r="I280" s="105"/>
      <c r="J280" s="91">
        <f t="shared" si="3"/>
        <v>0</v>
      </c>
      <c r="K280" s="92"/>
      <c r="L280" s="93"/>
    </row>
    <row r="281" spans="1:12" ht="16">
      <c r="A281" s="104"/>
      <c r="B281" s="104"/>
      <c r="C281" s="104"/>
      <c r="D281" s="104"/>
      <c r="E281" s="101">
        <v>280</v>
      </c>
      <c r="F281" s="104"/>
      <c r="G281" s="104"/>
      <c r="H281" s="104"/>
      <c r="I281" s="105"/>
      <c r="J281" s="91">
        <f t="shared" si="3"/>
        <v>0</v>
      </c>
      <c r="K281" s="92"/>
      <c r="L281" s="93"/>
    </row>
    <row r="282" spans="1:12" ht="16">
      <c r="A282" s="104"/>
      <c r="B282" s="104"/>
      <c r="C282" s="104"/>
      <c r="D282" s="104"/>
      <c r="E282" s="101">
        <v>281</v>
      </c>
      <c r="F282" s="104"/>
      <c r="G282" s="104"/>
      <c r="H282" s="104"/>
      <c r="I282" s="105"/>
      <c r="J282" s="91">
        <f t="shared" si="3"/>
        <v>0</v>
      </c>
      <c r="K282" s="92"/>
      <c r="L282" s="93"/>
    </row>
    <row r="283" spans="1:12" ht="16">
      <c r="A283" s="104"/>
      <c r="B283" s="104"/>
      <c r="C283" s="104"/>
      <c r="D283" s="104"/>
      <c r="E283" s="101">
        <v>282</v>
      </c>
      <c r="F283" s="104"/>
      <c r="G283" s="104"/>
      <c r="H283" s="104"/>
      <c r="I283" s="105"/>
      <c r="J283" s="91">
        <f t="shared" si="3"/>
        <v>0</v>
      </c>
      <c r="K283" s="92"/>
      <c r="L283" s="93"/>
    </row>
    <row r="284" spans="1:12" ht="16">
      <c r="A284" s="104"/>
      <c r="B284" s="104"/>
      <c r="C284" s="104"/>
      <c r="D284" s="104"/>
      <c r="E284" s="101">
        <v>283</v>
      </c>
      <c r="F284" s="104"/>
      <c r="G284" s="104"/>
      <c r="H284" s="104"/>
      <c r="I284" s="105"/>
      <c r="J284" s="91">
        <f t="shared" si="3"/>
        <v>0</v>
      </c>
      <c r="K284" s="92"/>
      <c r="L284" s="93"/>
    </row>
    <row r="285" spans="1:12" ht="16">
      <c r="A285" s="104"/>
      <c r="B285" s="104"/>
      <c r="C285" s="104"/>
      <c r="D285" s="104"/>
      <c r="E285" s="101">
        <v>284</v>
      </c>
      <c r="F285" s="104"/>
      <c r="G285" s="104"/>
      <c r="H285" s="104"/>
      <c r="I285" s="105"/>
      <c r="J285" s="91">
        <f t="shared" si="3"/>
        <v>0</v>
      </c>
      <c r="K285" s="92"/>
      <c r="L285" s="93"/>
    </row>
    <row r="286" spans="1:12" ht="16">
      <c r="A286" s="104"/>
      <c r="B286" s="104"/>
      <c r="C286" s="104"/>
      <c r="D286" s="104"/>
      <c r="E286" s="101">
        <v>285</v>
      </c>
      <c r="F286" s="104"/>
      <c r="G286" s="104"/>
      <c r="H286" s="104"/>
      <c r="I286" s="105"/>
      <c r="J286" s="91">
        <f t="shared" si="3"/>
        <v>0</v>
      </c>
      <c r="K286" s="92"/>
      <c r="L286" s="93"/>
    </row>
    <row r="287" spans="1:12" ht="16">
      <c r="A287" s="104"/>
      <c r="B287" s="104"/>
      <c r="C287" s="104"/>
      <c r="D287" s="104"/>
      <c r="E287" s="101">
        <v>286</v>
      </c>
      <c r="F287" s="104"/>
      <c r="G287" s="104"/>
      <c r="H287" s="104"/>
      <c r="I287" s="105"/>
      <c r="J287" s="91">
        <f t="shared" si="3"/>
        <v>0</v>
      </c>
      <c r="K287" s="92"/>
      <c r="L287" s="93"/>
    </row>
    <row r="288" spans="1:12" ht="16">
      <c r="A288" s="104"/>
      <c r="B288" s="104"/>
      <c r="C288" s="104"/>
      <c r="D288" s="104"/>
      <c r="E288" s="101">
        <v>287</v>
      </c>
      <c r="F288" s="104"/>
      <c r="G288" s="104"/>
      <c r="H288" s="104"/>
      <c r="I288" s="105"/>
      <c r="J288" s="91">
        <f t="shared" ref="J288:J301" si="4">IF(OR(H288=5,H288=10, H288=15, H288="BP",H288="SCR"),"NT",I288)</f>
        <v>0</v>
      </c>
      <c r="K288" s="92"/>
      <c r="L288" s="93"/>
    </row>
    <row r="289" spans="1:12" ht="16">
      <c r="A289" s="104"/>
      <c r="B289" s="104"/>
      <c r="C289" s="104"/>
      <c r="D289" s="104"/>
      <c r="E289" s="101">
        <v>288</v>
      </c>
      <c r="F289" s="104"/>
      <c r="G289" s="104"/>
      <c r="H289" s="104"/>
      <c r="I289" s="105"/>
      <c r="J289" s="91">
        <f t="shared" si="4"/>
        <v>0</v>
      </c>
      <c r="K289" s="92"/>
      <c r="L289" s="93"/>
    </row>
    <row r="290" spans="1:12" ht="16">
      <c r="A290" s="104"/>
      <c r="B290" s="104"/>
      <c r="C290" s="104"/>
      <c r="D290" s="104"/>
      <c r="E290" s="101">
        <v>289</v>
      </c>
      <c r="F290" s="104"/>
      <c r="G290" s="104"/>
      <c r="H290" s="104"/>
      <c r="I290" s="105"/>
      <c r="J290" s="91">
        <f t="shared" si="4"/>
        <v>0</v>
      </c>
      <c r="K290" s="92"/>
      <c r="L290" s="93"/>
    </row>
    <row r="291" spans="1:12" ht="16">
      <c r="A291" s="104"/>
      <c r="B291" s="104"/>
      <c r="C291" s="104"/>
      <c r="D291" s="104"/>
      <c r="E291" s="101">
        <v>290</v>
      </c>
      <c r="F291" s="104"/>
      <c r="G291" s="104"/>
      <c r="H291" s="104"/>
      <c r="I291" s="105"/>
      <c r="J291" s="91">
        <f t="shared" si="4"/>
        <v>0</v>
      </c>
      <c r="K291" s="92"/>
      <c r="L291" s="93"/>
    </row>
    <row r="292" spans="1:12" ht="16">
      <c r="A292" s="104"/>
      <c r="B292" s="104"/>
      <c r="C292" s="104"/>
      <c r="D292" s="104"/>
      <c r="E292" s="101">
        <v>291</v>
      </c>
      <c r="F292" s="104"/>
      <c r="G292" s="104"/>
      <c r="H292" s="104"/>
      <c r="I292" s="105"/>
      <c r="J292" s="91">
        <f t="shared" si="4"/>
        <v>0</v>
      </c>
      <c r="K292" s="92"/>
      <c r="L292" s="93"/>
    </row>
    <row r="293" spans="1:12" ht="16">
      <c r="A293" s="104"/>
      <c r="B293" s="104"/>
      <c r="C293" s="104"/>
      <c r="D293" s="104"/>
      <c r="E293" s="101">
        <v>292</v>
      </c>
      <c r="F293" s="104"/>
      <c r="G293" s="104"/>
      <c r="H293" s="104"/>
      <c r="I293" s="105"/>
      <c r="J293" s="91">
        <f t="shared" si="4"/>
        <v>0</v>
      </c>
      <c r="K293" s="92"/>
      <c r="L293" s="93"/>
    </row>
    <row r="294" spans="1:12" ht="16">
      <c r="A294" s="104"/>
      <c r="B294" s="104"/>
      <c r="C294" s="104"/>
      <c r="D294" s="104"/>
      <c r="E294" s="101">
        <v>293</v>
      </c>
      <c r="F294" s="104"/>
      <c r="G294" s="104"/>
      <c r="H294" s="104"/>
      <c r="I294" s="105"/>
      <c r="J294" s="91">
        <f t="shared" si="4"/>
        <v>0</v>
      </c>
      <c r="K294" s="92"/>
      <c r="L294" s="93"/>
    </row>
    <row r="295" spans="1:12" ht="16">
      <c r="A295" s="104"/>
      <c r="B295" s="104"/>
      <c r="C295" s="104"/>
      <c r="D295" s="104"/>
      <c r="E295" s="101">
        <v>294</v>
      </c>
      <c r="F295" s="104"/>
      <c r="G295" s="104"/>
      <c r="H295" s="104"/>
      <c r="I295" s="105"/>
      <c r="J295" s="91">
        <f t="shared" si="4"/>
        <v>0</v>
      </c>
      <c r="K295" s="92"/>
      <c r="L295" s="93"/>
    </row>
    <row r="296" spans="1:12" ht="16">
      <c r="A296" s="104"/>
      <c r="B296" s="104"/>
      <c r="C296" s="104"/>
      <c r="D296" s="104"/>
      <c r="E296" s="101">
        <v>295</v>
      </c>
      <c r="F296" s="104"/>
      <c r="G296" s="104"/>
      <c r="H296" s="104"/>
      <c r="I296" s="105"/>
      <c r="J296" s="91">
        <f t="shared" si="4"/>
        <v>0</v>
      </c>
      <c r="K296" s="92"/>
      <c r="L296" s="93"/>
    </row>
    <row r="297" spans="1:12" ht="16">
      <c r="A297" s="104"/>
      <c r="B297" s="104"/>
      <c r="C297" s="104"/>
      <c r="D297" s="104"/>
      <c r="E297" s="101">
        <v>296</v>
      </c>
      <c r="F297" s="104"/>
      <c r="G297" s="104"/>
      <c r="H297" s="104"/>
      <c r="I297" s="105"/>
      <c r="J297" s="91">
        <f t="shared" si="4"/>
        <v>0</v>
      </c>
      <c r="K297" s="92"/>
      <c r="L297" s="93"/>
    </row>
    <row r="298" spans="1:12" ht="16">
      <c r="A298" s="104"/>
      <c r="B298" s="104"/>
      <c r="C298" s="104"/>
      <c r="D298" s="104"/>
      <c r="E298" s="101">
        <v>297</v>
      </c>
      <c r="F298" s="104"/>
      <c r="G298" s="104"/>
      <c r="H298" s="104"/>
      <c r="I298" s="105"/>
      <c r="J298" s="91">
        <f t="shared" si="4"/>
        <v>0</v>
      </c>
      <c r="K298" s="92"/>
      <c r="L298" s="93"/>
    </row>
    <row r="299" spans="1:12" ht="16">
      <c r="A299" s="104"/>
      <c r="B299" s="104"/>
      <c r="C299" s="104"/>
      <c r="D299" s="104"/>
      <c r="E299" s="101">
        <v>298</v>
      </c>
      <c r="F299" s="104"/>
      <c r="G299" s="104"/>
      <c r="H299" s="104"/>
      <c r="I299" s="105"/>
      <c r="J299" s="91">
        <f t="shared" si="4"/>
        <v>0</v>
      </c>
      <c r="K299" s="92"/>
      <c r="L299" s="93"/>
    </row>
    <row r="300" spans="1:12" ht="16">
      <c r="A300" s="104"/>
      <c r="B300" s="104"/>
      <c r="C300" s="104"/>
      <c r="D300" s="104"/>
      <c r="E300" s="101">
        <v>299</v>
      </c>
      <c r="F300" s="104"/>
      <c r="G300" s="104"/>
      <c r="H300" s="104"/>
      <c r="I300" s="105"/>
      <c r="J300" s="91">
        <f t="shared" si="4"/>
        <v>0</v>
      </c>
      <c r="K300" s="92"/>
      <c r="L300" s="93"/>
    </row>
    <row r="301" spans="1:12" ht="16">
      <c r="A301" s="104"/>
      <c r="B301" s="104"/>
      <c r="C301" s="104"/>
      <c r="D301" s="104"/>
      <c r="E301" s="101">
        <v>300</v>
      </c>
      <c r="F301" s="104"/>
      <c r="G301" s="104"/>
      <c r="H301" s="104"/>
      <c r="I301" s="105"/>
      <c r="J301" s="91">
        <f t="shared" si="4"/>
        <v>0</v>
      </c>
      <c r="K301" s="92"/>
      <c r="L301" s="93"/>
    </row>
  </sheetData>
  <sortState ref="A2:L301">
    <sortCondition ref="E2:E301"/>
  </sortState>
  <dataValidations count="3">
    <dataValidation type="list" allowBlank="1" showInputMessage="1" showErrorMessage="1" sqref="A2:B301" xr:uid="{00000000-0002-0000-0600-000000000000}">
      <formula1>X</formula1>
    </dataValidation>
    <dataValidation type="list" allowBlank="1" showInputMessage="1" showErrorMessage="1" sqref="H2:H301" xr:uid="{00000000-0002-0000-0600-000001000000}">
      <formula1>Penalties</formula1>
    </dataValidation>
    <dataValidation type="list" allowBlank="1" showInputMessage="1" showErrorMessage="1" sqref="C2:C301" xr:uid="{00000000-0002-0000-06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01"/>
  <sheetViews>
    <sheetView workbookViewId="0">
      <selection activeCell="C2" sqref="C2:H32"/>
    </sheetView>
  </sheetViews>
  <sheetFormatPr baseColWidth="10" defaultColWidth="8.83203125" defaultRowHeight="15"/>
  <cols>
    <col min="1" max="1" width="8" customWidth="1"/>
    <col min="2" max="2" width="6.33203125" customWidth="1"/>
    <col min="3" max="3" width="7.1640625" customWidth="1"/>
    <col min="4" max="4" width="7" customWidth="1"/>
    <col min="6" max="6" width="23.83203125" customWidth="1"/>
    <col min="7" max="7" width="22.6640625" customWidth="1"/>
  </cols>
  <sheetData>
    <row r="1" spans="1:11" ht="30">
      <c r="A1" s="107" t="s">
        <v>124</v>
      </c>
      <c r="B1" s="107" t="s">
        <v>111</v>
      </c>
      <c r="C1" s="107" t="s">
        <v>108</v>
      </c>
      <c r="D1" s="107" t="s">
        <v>125</v>
      </c>
      <c r="E1" s="107" t="s">
        <v>109</v>
      </c>
      <c r="F1" s="107" t="s">
        <v>43</v>
      </c>
      <c r="G1" s="107" t="s">
        <v>42</v>
      </c>
      <c r="H1" s="108" t="s">
        <v>110</v>
      </c>
      <c r="I1" s="107" t="s">
        <v>100</v>
      </c>
      <c r="J1" s="107" t="s">
        <v>115</v>
      </c>
      <c r="K1" s="107" t="s">
        <v>116</v>
      </c>
    </row>
    <row r="2" spans="1:11" ht="16">
      <c r="A2" s="104"/>
      <c r="B2" s="104"/>
      <c r="C2" s="104"/>
      <c r="D2" s="104"/>
      <c r="E2" s="101"/>
      <c r="F2" s="104"/>
      <c r="G2" s="104"/>
      <c r="H2" s="105"/>
      <c r="I2" s="91"/>
      <c r="J2" s="92"/>
      <c r="K2" s="93"/>
    </row>
    <row r="3" spans="1:11" ht="16">
      <c r="A3" s="104"/>
      <c r="B3" s="104"/>
      <c r="C3" s="104"/>
      <c r="D3" s="104"/>
      <c r="E3" s="101"/>
      <c r="F3" s="104"/>
      <c r="G3" s="104"/>
      <c r="H3" s="105"/>
      <c r="I3" s="91"/>
      <c r="J3" s="92"/>
      <c r="K3" s="93"/>
    </row>
    <row r="4" spans="1:11" ht="16">
      <c r="A4" s="104"/>
      <c r="B4" s="104"/>
      <c r="C4" s="104"/>
      <c r="D4" s="104"/>
      <c r="E4" s="101"/>
      <c r="F4" s="104"/>
      <c r="G4" s="104"/>
      <c r="H4" s="105"/>
      <c r="I4" s="91"/>
      <c r="J4" s="92"/>
      <c r="K4" s="93"/>
    </row>
    <row r="5" spans="1:11" ht="16">
      <c r="A5" s="104"/>
      <c r="B5" s="104"/>
      <c r="C5" s="104"/>
      <c r="D5" s="104"/>
      <c r="E5" s="101"/>
      <c r="F5" s="104"/>
      <c r="G5" s="104"/>
      <c r="H5" s="105"/>
      <c r="I5" s="91"/>
      <c r="J5" s="92"/>
      <c r="K5" s="93"/>
    </row>
    <row r="6" spans="1:11" ht="16">
      <c r="A6" s="104"/>
      <c r="B6" s="104"/>
      <c r="C6" s="104"/>
      <c r="D6" s="104"/>
      <c r="E6" s="101"/>
      <c r="F6" s="104"/>
      <c r="G6" s="104"/>
      <c r="H6" s="105"/>
      <c r="I6" s="91"/>
      <c r="J6" s="92"/>
      <c r="K6" s="93"/>
    </row>
    <row r="7" spans="1:11" ht="16">
      <c r="A7" s="104"/>
      <c r="B7" s="104"/>
      <c r="C7" s="104"/>
      <c r="D7" s="104"/>
      <c r="E7" s="101"/>
      <c r="F7" s="104"/>
      <c r="G7" s="104"/>
      <c r="H7" s="105"/>
      <c r="I7" s="91"/>
      <c r="J7" s="92"/>
      <c r="K7" s="93"/>
    </row>
    <row r="8" spans="1:11" ht="16">
      <c r="A8" s="104"/>
      <c r="B8" s="104"/>
      <c r="C8" s="104"/>
      <c r="D8" s="104"/>
      <c r="E8" s="101"/>
      <c r="F8" s="104"/>
      <c r="G8" s="104"/>
      <c r="H8" s="105"/>
      <c r="I8" s="91"/>
      <c r="J8" s="92"/>
      <c r="K8" s="93"/>
    </row>
    <row r="9" spans="1:11" ht="16">
      <c r="A9" s="104"/>
      <c r="B9" s="104"/>
      <c r="C9" s="104"/>
      <c r="D9" s="104"/>
      <c r="E9" s="101"/>
      <c r="F9" s="104"/>
      <c r="G9" s="104"/>
      <c r="H9" s="105"/>
      <c r="I9" s="91"/>
      <c r="J9" s="92"/>
      <c r="K9" s="93"/>
    </row>
    <row r="10" spans="1:11" ht="16">
      <c r="A10" s="104"/>
      <c r="B10" s="104"/>
      <c r="C10" s="104"/>
      <c r="D10" s="104"/>
      <c r="E10" s="101"/>
      <c r="F10" s="104"/>
      <c r="G10" s="104"/>
      <c r="H10" s="105"/>
      <c r="I10" s="91"/>
      <c r="J10" s="92"/>
      <c r="K10" s="93"/>
    </row>
    <row r="11" spans="1:11" ht="16">
      <c r="A11" s="104"/>
      <c r="B11" s="104"/>
      <c r="C11" s="104"/>
      <c r="D11" s="104"/>
      <c r="E11" s="101"/>
      <c r="F11" s="104"/>
      <c r="G11" s="104"/>
      <c r="H11" s="105"/>
      <c r="I11" s="91"/>
      <c r="J11" s="92"/>
      <c r="K11" s="93"/>
    </row>
    <row r="12" spans="1:11" ht="16">
      <c r="A12" s="104"/>
      <c r="B12" s="104"/>
      <c r="C12" s="104"/>
      <c r="D12" s="104"/>
      <c r="E12" s="101"/>
      <c r="F12" s="104"/>
      <c r="G12" s="104"/>
      <c r="H12" s="105"/>
      <c r="I12" s="91"/>
      <c r="J12" s="92"/>
      <c r="K12" s="93"/>
    </row>
    <row r="13" spans="1:11" ht="16">
      <c r="A13" s="104"/>
      <c r="B13" s="104"/>
      <c r="C13" s="104"/>
      <c r="D13" s="104"/>
      <c r="E13" s="101"/>
      <c r="F13" s="104"/>
      <c r="G13" s="104"/>
      <c r="H13" s="105"/>
      <c r="I13" s="91"/>
      <c r="J13" s="92"/>
      <c r="K13" s="93"/>
    </row>
    <row r="14" spans="1:11" ht="16">
      <c r="A14" s="104"/>
      <c r="B14" s="104"/>
      <c r="C14" s="104"/>
      <c r="D14" s="104"/>
      <c r="E14" s="101"/>
      <c r="F14" s="104"/>
      <c r="G14" s="104"/>
      <c r="H14" s="105"/>
      <c r="I14" s="91"/>
      <c r="J14" s="92"/>
      <c r="K14" s="93"/>
    </row>
    <row r="15" spans="1:11" ht="16">
      <c r="A15" s="104"/>
      <c r="B15" s="104"/>
      <c r="C15" s="104"/>
      <c r="D15" s="104"/>
      <c r="E15" s="101"/>
      <c r="F15" s="104"/>
      <c r="G15" s="104"/>
      <c r="H15" s="105"/>
      <c r="I15" s="91"/>
      <c r="J15" s="92"/>
      <c r="K15" s="93"/>
    </row>
    <row r="16" spans="1:11" ht="16">
      <c r="A16" s="104"/>
      <c r="B16" s="104"/>
      <c r="C16" s="104"/>
      <c r="D16" s="104"/>
      <c r="E16" s="101"/>
      <c r="F16" s="104"/>
      <c r="G16" s="104"/>
      <c r="H16" s="105"/>
      <c r="I16" s="91"/>
      <c r="J16" s="92"/>
      <c r="K16" s="93"/>
    </row>
    <row r="17" spans="1:11" ht="16">
      <c r="A17" s="104"/>
      <c r="B17" s="104"/>
      <c r="C17" s="104"/>
      <c r="D17" s="104"/>
      <c r="E17" s="101"/>
      <c r="F17" s="104"/>
      <c r="G17" s="104"/>
      <c r="H17" s="105"/>
      <c r="I17" s="91"/>
      <c r="J17" s="92"/>
      <c r="K17" s="93"/>
    </row>
    <row r="18" spans="1:11" ht="16">
      <c r="A18" s="104"/>
      <c r="B18" s="104"/>
      <c r="C18" s="104"/>
      <c r="D18" s="104"/>
      <c r="E18" s="101"/>
      <c r="F18" s="104"/>
      <c r="G18" s="104"/>
      <c r="H18" s="105"/>
      <c r="I18" s="91"/>
      <c r="J18" s="92"/>
      <c r="K18" s="93"/>
    </row>
    <row r="19" spans="1:11" ht="16">
      <c r="A19" s="104"/>
      <c r="B19" s="104"/>
      <c r="C19" s="104"/>
      <c r="D19" s="104"/>
      <c r="E19" s="101"/>
      <c r="F19" s="104"/>
      <c r="G19" s="104"/>
      <c r="H19" s="105"/>
      <c r="I19" s="91"/>
      <c r="J19" s="92"/>
      <c r="K19" s="93"/>
    </row>
    <row r="20" spans="1:11" ht="16">
      <c r="A20" s="104"/>
      <c r="B20" s="104"/>
      <c r="C20" s="104"/>
      <c r="D20" s="104"/>
      <c r="E20" s="101"/>
      <c r="F20" s="104"/>
      <c r="G20" s="104"/>
      <c r="H20" s="105"/>
      <c r="I20" s="91"/>
      <c r="J20" s="92"/>
      <c r="K20" s="93"/>
    </row>
    <row r="21" spans="1:11" ht="16">
      <c r="A21" s="104"/>
      <c r="B21" s="104"/>
      <c r="C21" s="104"/>
      <c r="D21" s="104"/>
      <c r="E21" s="101"/>
      <c r="F21" s="104"/>
      <c r="G21" s="104"/>
      <c r="H21" s="105"/>
      <c r="I21" s="91"/>
      <c r="J21" s="92"/>
      <c r="K21" s="93"/>
    </row>
    <row r="22" spans="1:11" ht="16">
      <c r="A22" s="104"/>
      <c r="B22" s="104"/>
      <c r="C22" s="104"/>
      <c r="D22" s="104"/>
      <c r="E22" s="101"/>
      <c r="F22" s="104"/>
      <c r="G22" s="104"/>
      <c r="H22" s="105"/>
      <c r="I22" s="91"/>
      <c r="J22" s="92"/>
      <c r="K22" s="93"/>
    </row>
    <row r="23" spans="1:11" ht="16">
      <c r="A23" s="104"/>
      <c r="B23" s="104"/>
      <c r="C23" s="104"/>
      <c r="D23" s="104"/>
      <c r="E23" s="101"/>
      <c r="F23" s="104"/>
      <c r="G23" s="104"/>
      <c r="H23" s="105"/>
      <c r="I23" s="91"/>
      <c r="J23" s="92"/>
      <c r="K23" s="93"/>
    </row>
    <row r="24" spans="1:11" ht="16">
      <c r="A24" s="104"/>
      <c r="B24" s="104"/>
      <c r="C24" s="104"/>
      <c r="D24" s="104"/>
      <c r="E24" s="101"/>
      <c r="F24" s="104"/>
      <c r="G24" s="104"/>
      <c r="H24" s="105"/>
      <c r="I24" s="91"/>
      <c r="J24" s="92"/>
      <c r="K24" s="93"/>
    </row>
    <row r="25" spans="1:11" ht="16">
      <c r="A25" s="104"/>
      <c r="B25" s="104"/>
      <c r="C25" s="104"/>
      <c r="D25" s="104"/>
      <c r="E25" s="101"/>
      <c r="F25" s="104"/>
      <c r="G25" s="104"/>
      <c r="H25" s="105"/>
      <c r="I25" s="91"/>
      <c r="J25" s="92"/>
      <c r="K25" s="93"/>
    </row>
    <row r="26" spans="1:11" ht="16">
      <c r="A26" s="104"/>
      <c r="B26" s="104"/>
      <c r="C26" s="104"/>
      <c r="D26" s="104"/>
      <c r="E26" s="101"/>
      <c r="F26" s="104"/>
      <c r="G26" s="104"/>
      <c r="H26" s="105"/>
      <c r="I26" s="91"/>
      <c r="J26" s="92"/>
      <c r="K26" s="93"/>
    </row>
    <row r="27" spans="1:11" ht="16">
      <c r="A27" s="104"/>
      <c r="B27" s="104"/>
      <c r="C27" s="104"/>
      <c r="D27" s="104"/>
      <c r="E27" s="101"/>
      <c r="F27" s="104"/>
      <c r="G27" s="104"/>
      <c r="H27" s="105"/>
      <c r="I27" s="91"/>
      <c r="J27" s="92"/>
      <c r="K27" s="93"/>
    </row>
    <row r="28" spans="1:11" ht="16">
      <c r="A28" s="104"/>
      <c r="B28" s="104"/>
      <c r="C28" s="104"/>
      <c r="D28" s="104"/>
      <c r="E28" s="101"/>
      <c r="F28" s="104"/>
      <c r="G28" s="104"/>
      <c r="H28" s="105"/>
      <c r="I28" s="91"/>
      <c r="J28" s="92"/>
      <c r="K28" s="93"/>
    </row>
    <row r="29" spans="1:11" ht="16">
      <c r="A29" s="104"/>
      <c r="B29" s="104"/>
      <c r="C29" s="104"/>
      <c r="D29" s="104"/>
      <c r="E29" s="101"/>
      <c r="F29" s="104"/>
      <c r="G29" s="104"/>
      <c r="H29" s="105"/>
      <c r="I29" s="91"/>
      <c r="J29" s="92"/>
      <c r="K29" s="93"/>
    </row>
    <row r="30" spans="1:11" ht="16">
      <c r="A30" s="104"/>
      <c r="B30" s="104"/>
      <c r="C30" s="104"/>
      <c r="D30" s="104"/>
      <c r="E30" s="101"/>
      <c r="F30" s="104"/>
      <c r="G30" s="104"/>
      <c r="H30" s="105"/>
      <c r="I30" s="91"/>
      <c r="J30" s="92"/>
      <c r="K30" s="93"/>
    </row>
    <row r="31" spans="1:11" ht="16">
      <c r="A31" s="104"/>
      <c r="B31" s="104"/>
      <c r="C31" s="104"/>
      <c r="D31" s="104"/>
      <c r="E31" s="101"/>
      <c r="F31" s="104"/>
      <c r="G31" s="104"/>
      <c r="H31" s="105"/>
      <c r="I31" s="91"/>
      <c r="J31" s="92"/>
      <c r="K31" s="93"/>
    </row>
    <row r="32" spans="1:11" ht="16">
      <c r="A32" s="104"/>
      <c r="B32" s="104"/>
      <c r="C32" s="104"/>
      <c r="D32" s="104"/>
      <c r="E32" s="101"/>
      <c r="F32" s="104"/>
      <c r="G32" s="104"/>
      <c r="H32" s="105"/>
      <c r="I32" s="91"/>
      <c r="J32" s="92"/>
      <c r="K32" s="93"/>
    </row>
    <row r="33" spans="1:11" ht="16">
      <c r="A33" s="104"/>
      <c r="B33" s="104"/>
      <c r="C33" s="104"/>
      <c r="D33" s="104"/>
      <c r="E33" s="101">
        <v>32</v>
      </c>
      <c r="F33" s="104"/>
      <c r="G33" s="104"/>
      <c r="H33" s="105"/>
      <c r="I33" s="91"/>
      <c r="J33" s="92"/>
      <c r="K33" s="93"/>
    </row>
    <row r="34" spans="1:11" ht="16">
      <c r="A34" s="104"/>
      <c r="B34" s="104"/>
      <c r="C34" s="104"/>
      <c r="D34" s="104"/>
      <c r="E34" s="101">
        <v>33</v>
      </c>
      <c r="F34" s="104"/>
      <c r="G34" s="104"/>
      <c r="H34" s="105"/>
      <c r="I34" s="91"/>
      <c r="J34" s="92"/>
      <c r="K34" s="93"/>
    </row>
    <row r="35" spans="1:11" ht="16">
      <c r="A35" s="104"/>
      <c r="B35" s="104"/>
      <c r="C35" s="104"/>
      <c r="D35" s="104"/>
      <c r="E35" s="101">
        <v>34</v>
      </c>
      <c r="F35" s="104"/>
      <c r="G35" s="104"/>
      <c r="H35" s="105"/>
      <c r="I35" s="91"/>
      <c r="J35" s="92"/>
      <c r="K35" s="93"/>
    </row>
    <row r="36" spans="1:11" ht="16">
      <c r="A36" s="104"/>
      <c r="B36" s="104"/>
      <c r="C36" s="104"/>
      <c r="D36" s="104"/>
      <c r="E36" s="101">
        <v>35</v>
      </c>
      <c r="F36" s="104"/>
      <c r="G36" s="104"/>
      <c r="H36" s="105"/>
      <c r="I36" s="91"/>
      <c r="J36" s="92"/>
      <c r="K36" s="93"/>
    </row>
    <row r="37" spans="1:11" ht="16">
      <c r="A37" s="104"/>
      <c r="B37" s="104"/>
      <c r="C37" s="104"/>
      <c r="D37" s="104"/>
      <c r="E37" s="101">
        <v>36</v>
      </c>
      <c r="F37" s="104"/>
      <c r="G37" s="104"/>
      <c r="H37" s="105"/>
      <c r="I37" s="91"/>
      <c r="J37" s="92"/>
      <c r="K37" s="93"/>
    </row>
    <row r="38" spans="1:11" ht="16">
      <c r="A38" s="104"/>
      <c r="B38" s="104"/>
      <c r="C38" s="104"/>
      <c r="D38" s="104"/>
      <c r="E38" s="101">
        <v>37</v>
      </c>
      <c r="F38" s="104"/>
      <c r="G38" s="104"/>
      <c r="H38" s="105"/>
      <c r="I38" s="91"/>
      <c r="J38" s="92"/>
      <c r="K38" s="93"/>
    </row>
    <row r="39" spans="1:11" ht="16">
      <c r="A39" s="104"/>
      <c r="B39" s="104"/>
      <c r="C39" s="104"/>
      <c r="D39" s="104"/>
      <c r="E39" s="101">
        <v>38</v>
      </c>
      <c r="F39" s="104"/>
      <c r="G39" s="104"/>
      <c r="H39" s="105"/>
      <c r="I39" s="91"/>
      <c r="J39" s="92"/>
      <c r="K39" s="93"/>
    </row>
    <row r="40" spans="1:11" ht="16">
      <c r="A40" s="104"/>
      <c r="B40" s="104"/>
      <c r="C40" s="104"/>
      <c r="D40" s="104"/>
      <c r="E40" s="101">
        <v>39</v>
      </c>
      <c r="F40" s="104"/>
      <c r="G40" s="104"/>
      <c r="H40" s="105"/>
      <c r="I40" s="91"/>
      <c r="J40" s="92"/>
      <c r="K40" s="93"/>
    </row>
    <row r="41" spans="1:11" ht="16">
      <c r="A41" s="104"/>
      <c r="B41" s="104"/>
      <c r="C41" s="104"/>
      <c r="D41" s="104"/>
      <c r="E41" s="101">
        <v>40</v>
      </c>
      <c r="F41" s="104"/>
      <c r="G41" s="104"/>
      <c r="H41" s="105"/>
      <c r="I41" s="91"/>
      <c r="J41" s="92"/>
      <c r="K41" s="93"/>
    </row>
    <row r="42" spans="1:11" ht="16">
      <c r="A42" s="104"/>
      <c r="B42" s="104"/>
      <c r="C42" s="104"/>
      <c r="D42" s="104"/>
      <c r="E42" s="101">
        <v>41</v>
      </c>
      <c r="F42" s="104"/>
      <c r="G42" s="104"/>
      <c r="H42" s="105"/>
      <c r="I42" s="91"/>
      <c r="J42" s="92"/>
      <c r="K42" s="93"/>
    </row>
    <row r="43" spans="1:11" ht="16">
      <c r="A43" s="104"/>
      <c r="B43" s="104"/>
      <c r="C43" s="104"/>
      <c r="D43" s="104"/>
      <c r="E43" s="101">
        <v>42</v>
      </c>
      <c r="F43" s="104"/>
      <c r="G43" s="104"/>
      <c r="H43" s="105"/>
      <c r="I43" s="91"/>
      <c r="J43" s="92"/>
      <c r="K43" s="93"/>
    </row>
    <row r="44" spans="1:11" ht="16">
      <c r="A44" s="104"/>
      <c r="B44" s="104"/>
      <c r="C44" s="104"/>
      <c r="D44" s="104"/>
      <c r="E44" s="101">
        <v>43</v>
      </c>
      <c r="F44" s="104"/>
      <c r="G44" s="104"/>
      <c r="H44" s="105"/>
      <c r="I44" s="91"/>
      <c r="J44" s="92"/>
      <c r="K44" s="93"/>
    </row>
    <row r="45" spans="1:11" ht="16">
      <c r="A45" s="104"/>
      <c r="B45" s="104"/>
      <c r="C45" s="104"/>
      <c r="D45" s="104"/>
      <c r="E45" s="101">
        <v>44</v>
      </c>
      <c r="F45" s="104"/>
      <c r="G45" s="104"/>
      <c r="H45" s="105"/>
      <c r="I45" s="91"/>
      <c r="J45" s="92"/>
      <c r="K45" s="93"/>
    </row>
    <row r="46" spans="1:11" ht="16">
      <c r="A46" s="104"/>
      <c r="B46" s="104"/>
      <c r="C46" s="104"/>
      <c r="D46" s="104"/>
      <c r="E46" s="101">
        <v>45</v>
      </c>
      <c r="F46" s="104"/>
      <c r="G46" s="104"/>
      <c r="H46" s="105"/>
      <c r="I46" s="91"/>
      <c r="J46" s="92"/>
      <c r="K46" s="93"/>
    </row>
    <row r="47" spans="1:11" ht="16">
      <c r="A47" s="104"/>
      <c r="B47" s="104"/>
      <c r="C47" s="104"/>
      <c r="D47" s="104"/>
      <c r="E47" s="101">
        <v>46</v>
      </c>
      <c r="F47" s="104"/>
      <c r="G47" s="104"/>
      <c r="H47" s="105"/>
      <c r="I47" s="91"/>
      <c r="J47" s="92"/>
      <c r="K47" s="93"/>
    </row>
    <row r="48" spans="1:11" ht="16">
      <c r="A48" s="104"/>
      <c r="B48" s="104"/>
      <c r="C48" s="104"/>
      <c r="D48" s="104"/>
      <c r="E48" s="101">
        <v>47</v>
      </c>
      <c r="F48" s="104"/>
      <c r="G48" s="104"/>
      <c r="H48" s="105"/>
      <c r="I48" s="91"/>
      <c r="J48" s="92"/>
      <c r="K48" s="93"/>
    </row>
    <row r="49" spans="1:11" ht="16">
      <c r="A49" s="104"/>
      <c r="B49" s="104"/>
      <c r="C49" s="104"/>
      <c r="D49" s="104"/>
      <c r="E49" s="101">
        <v>48</v>
      </c>
      <c r="F49" s="104"/>
      <c r="G49" s="104"/>
      <c r="H49" s="105"/>
      <c r="I49" s="91"/>
      <c r="J49" s="92"/>
      <c r="K49" s="93"/>
    </row>
    <row r="50" spans="1:11" ht="16">
      <c r="A50" s="104"/>
      <c r="B50" s="104"/>
      <c r="C50" s="104"/>
      <c r="D50" s="104"/>
      <c r="E50" s="101">
        <v>49</v>
      </c>
      <c r="F50" s="104"/>
      <c r="G50" s="104"/>
      <c r="H50" s="105"/>
      <c r="I50" s="91"/>
      <c r="J50" s="92"/>
      <c r="K50" s="93"/>
    </row>
    <row r="51" spans="1:11" ht="16">
      <c r="A51" s="104"/>
      <c r="B51" s="104"/>
      <c r="C51" s="104"/>
      <c r="D51" s="104"/>
      <c r="E51" s="101">
        <v>50</v>
      </c>
      <c r="F51" s="104"/>
      <c r="G51" s="104"/>
      <c r="H51" s="105"/>
      <c r="I51" s="91"/>
      <c r="J51" s="92"/>
      <c r="K51" s="93"/>
    </row>
    <row r="52" spans="1:11" ht="16">
      <c r="A52" s="104"/>
      <c r="B52" s="104"/>
      <c r="C52" s="104"/>
      <c r="D52" s="104"/>
      <c r="E52" s="101">
        <v>51</v>
      </c>
      <c r="F52" s="104"/>
      <c r="G52" s="104"/>
      <c r="H52" s="105"/>
      <c r="I52" s="91"/>
      <c r="J52" s="92"/>
      <c r="K52" s="93"/>
    </row>
    <row r="53" spans="1:11" ht="16">
      <c r="A53" s="104"/>
      <c r="B53" s="104"/>
      <c r="C53" s="104"/>
      <c r="D53" s="104"/>
      <c r="E53" s="101">
        <v>52</v>
      </c>
      <c r="F53" s="104"/>
      <c r="G53" s="104"/>
      <c r="H53" s="105"/>
      <c r="I53" s="91"/>
      <c r="J53" s="92"/>
      <c r="K53" s="93"/>
    </row>
    <row r="54" spans="1:11" ht="16">
      <c r="A54" s="104"/>
      <c r="B54" s="104"/>
      <c r="C54" s="104"/>
      <c r="D54" s="104"/>
      <c r="E54" s="101">
        <v>53</v>
      </c>
      <c r="F54" s="104"/>
      <c r="G54" s="104"/>
      <c r="H54" s="105"/>
      <c r="I54" s="91"/>
      <c r="J54" s="92"/>
      <c r="K54" s="93"/>
    </row>
    <row r="55" spans="1:11" ht="16">
      <c r="A55" s="104"/>
      <c r="B55" s="104"/>
      <c r="C55" s="104"/>
      <c r="D55" s="104"/>
      <c r="E55" s="101">
        <v>54</v>
      </c>
      <c r="F55" s="104"/>
      <c r="G55" s="104"/>
      <c r="H55" s="105"/>
      <c r="I55" s="91"/>
      <c r="J55" s="92"/>
      <c r="K55" s="93"/>
    </row>
    <row r="56" spans="1:11" ht="16">
      <c r="A56" s="104"/>
      <c r="B56" s="104"/>
      <c r="C56" s="104"/>
      <c r="D56" s="104"/>
      <c r="E56" s="101">
        <v>55</v>
      </c>
      <c r="F56" s="104"/>
      <c r="G56" s="104"/>
      <c r="H56" s="105"/>
      <c r="I56" s="91"/>
      <c r="J56" s="92"/>
      <c r="K56" s="93"/>
    </row>
    <row r="57" spans="1:11" ht="16">
      <c r="A57" s="104"/>
      <c r="B57" s="104"/>
      <c r="C57" s="104"/>
      <c r="D57" s="104"/>
      <c r="E57" s="101">
        <v>56</v>
      </c>
      <c r="F57" s="104"/>
      <c r="G57" s="104"/>
      <c r="H57" s="105"/>
      <c r="I57" s="91"/>
      <c r="J57" s="92"/>
      <c r="K57" s="93"/>
    </row>
    <row r="58" spans="1:11" ht="16">
      <c r="A58" s="104"/>
      <c r="B58" s="104"/>
      <c r="C58" s="104"/>
      <c r="D58" s="104"/>
      <c r="E58" s="101">
        <v>57</v>
      </c>
      <c r="F58" s="104"/>
      <c r="G58" s="104"/>
      <c r="H58" s="105"/>
      <c r="I58" s="91"/>
      <c r="J58" s="92"/>
      <c r="K58" s="93"/>
    </row>
    <row r="59" spans="1:11" ht="16">
      <c r="A59" s="104"/>
      <c r="B59" s="104"/>
      <c r="C59" s="104"/>
      <c r="D59" s="104"/>
      <c r="E59" s="101">
        <v>58</v>
      </c>
      <c r="F59" s="104"/>
      <c r="G59" s="104"/>
      <c r="H59" s="105"/>
      <c r="I59" s="91"/>
      <c r="J59" s="92"/>
      <c r="K59" s="93"/>
    </row>
    <row r="60" spans="1:11" ht="16">
      <c r="A60" s="104"/>
      <c r="B60" s="104"/>
      <c r="C60" s="104"/>
      <c r="D60" s="104"/>
      <c r="E60" s="101">
        <v>59</v>
      </c>
      <c r="F60" s="104"/>
      <c r="G60" s="104"/>
      <c r="H60" s="105"/>
      <c r="I60" s="91"/>
      <c r="J60" s="92"/>
      <c r="K60" s="93"/>
    </row>
    <row r="61" spans="1:11" ht="16">
      <c r="A61" s="104"/>
      <c r="B61" s="104"/>
      <c r="C61" s="104"/>
      <c r="D61" s="104"/>
      <c r="E61" s="101">
        <v>60</v>
      </c>
      <c r="F61" s="104"/>
      <c r="G61" s="104"/>
      <c r="H61" s="105"/>
      <c r="I61" s="91"/>
      <c r="J61" s="92"/>
      <c r="K61" s="93"/>
    </row>
    <row r="62" spans="1:11" ht="16">
      <c r="A62" s="104"/>
      <c r="B62" s="104"/>
      <c r="C62" s="104"/>
      <c r="D62" s="104"/>
      <c r="E62" s="101">
        <v>61</v>
      </c>
      <c r="F62" s="104"/>
      <c r="G62" s="104"/>
      <c r="H62" s="105"/>
      <c r="I62" s="91"/>
      <c r="J62" s="92"/>
      <c r="K62" s="93"/>
    </row>
    <row r="63" spans="1:11" ht="16">
      <c r="A63" s="104"/>
      <c r="B63" s="104"/>
      <c r="C63" s="104"/>
      <c r="D63" s="104"/>
      <c r="E63" s="101">
        <v>62</v>
      </c>
      <c r="F63" s="104"/>
      <c r="G63" s="104"/>
      <c r="H63" s="105"/>
      <c r="I63" s="91"/>
      <c r="J63" s="92"/>
      <c r="K63" s="93"/>
    </row>
    <row r="64" spans="1:11" ht="16">
      <c r="A64" s="104"/>
      <c r="B64" s="104"/>
      <c r="C64" s="104"/>
      <c r="D64" s="104"/>
      <c r="E64" s="101">
        <v>63</v>
      </c>
      <c r="F64" s="104"/>
      <c r="G64" s="104"/>
      <c r="H64" s="105"/>
      <c r="I64" s="91"/>
      <c r="J64" s="92"/>
      <c r="K64" s="93"/>
    </row>
    <row r="65" spans="1:11" ht="16">
      <c r="A65" s="104"/>
      <c r="B65" s="104"/>
      <c r="C65" s="104"/>
      <c r="D65" s="104"/>
      <c r="E65" s="101">
        <v>64</v>
      </c>
      <c r="F65" s="104"/>
      <c r="G65" s="104"/>
      <c r="H65" s="105"/>
      <c r="I65" s="91"/>
      <c r="J65" s="92"/>
      <c r="K65" s="93"/>
    </row>
    <row r="66" spans="1:11" ht="16">
      <c r="A66" s="104"/>
      <c r="B66" s="104"/>
      <c r="C66" s="104"/>
      <c r="D66" s="104"/>
      <c r="E66" s="101">
        <v>65</v>
      </c>
      <c r="F66" s="104"/>
      <c r="G66" s="104"/>
      <c r="H66" s="105"/>
      <c r="I66" s="91"/>
      <c r="J66" s="92"/>
      <c r="K66" s="93"/>
    </row>
    <row r="67" spans="1:11" ht="16">
      <c r="A67" s="104"/>
      <c r="B67" s="104"/>
      <c r="C67" s="104"/>
      <c r="D67" s="104"/>
      <c r="E67" s="101">
        <v>66</v>
      </c>
      <c r="F67" s="104"/>
      <c r="G67" s="104"/>
      <c r="H67" s="105"/>
      <c r="I67" s="91"/>
      <c r="J67" s="92"/>
      <c r="K67" s="93"/>
    </row>
    <row r="68" spans="1:11" ht="16">
      <c r="A68" s="104"/>
      <c r="B68" s="104"/>
      <c r="C68" s="104"/>
      <c r="D68" s="104"/>
      <c r="E68" s="101">
        <v>67</v>
      </c>
      <c r="F68" s="104"/>
      <c r="G68" s="104"/>
      <c r="H68" s="105"/>
      <c r="I68" s="91"/>
      <c r="J68" s="92"/>
      <c r="K68" s="93"/>
    </row>
    <row r="69" spans="1:11" ht="16">
      <c r="A69" s="104"/>
      <c r="B69" s="104"/>
      <c r="C69" s="104"/>
      <c r="D69" s="104"/>
      <c r="E69" s="101">
        <v>68</v>
      </c>
      <c r="F69" s="104"/>
      <c r="G69" s="104"/>
      <c r="H69" s="105"/>
      <c r="I69" s="91"/>
      <c r="J69" s="92"/>
      <c r="K69" s="93"/>
    </row>
    <row r="70" spans="1:11" ht="16">
      <c r="A70" s="104"/>
      <c r="B70" s="104"/>
      <c r="C70" s="104"/>
      <c r="D70" s="104"/>
      <c r="E70" s="101">
        <v>69</v>
      </c>
      <c r="F70" s="104"/>
      <c r="G70" s="104"/>
      <c r="H70" s="105"/>
      <c r="I70" s="91"/>
      <c r="J70" s="92"/>
      <c r="K70" s="93"/>
    </row>
    <row r="71" spans="1:11" ht="16">
      <c r="A71" s="104"/>
      <c r="B71" s="104"/>
      <c r="C71" s="104"/>
      <c r="D71" s="104"/>
      <c r="E71" s="101">
        <v>70</v>
      </c>
      <c r="F71" s="104"/>
      <c r="G71" s="104"/>
      <c r="H71" s="105"/>
      <c r="I71" s="91"/>
      <c r="J71" s="92"/>
      <c r="K71" s="93"/>
    </row>
    <row r="72" spans="1:11" ht="16">
      <c r="A72" s="104"/>
      <c r="B72" s="104"/>
      <c r="C72" s="104"/>
      <c r="D72" s="104"/>
      <c r="E72" s="101">
        <v>71</v>
      </c>
      <c r="F72" s="104"/>
      <c r="G72" s="104"/>
      <c r="H72" s="105"/>
      <c r="I72" s="91"/>
      <c r="J72" s="92"/>
      <c r="K72" s="93"/>
    </row>
    <row r="73" spans="1:11" ht="16">
      <c r="A73" s="104"/>
      <c r="B73" s="104"/>
      <c r="C73" s="104"/>
      <c r="D73" s="104"/>
      <c r="E73" s="101">
        <v>72</v>
      </c>
      <c r="F73" s="104"/>
      <c r="G73" s="104"/>
      <c r="H73" s="105"/>
      <c r="I73" s="91"/>
      <c r="J73" s="92"/>
      <c r="K73" s="93"/>
    </row>
    <row r="74" spans="1:11" ht="16">
      <c r="A74" s="104"/>
      <c r="B74" s="104"/>
      <c r="C74" s="104"/>
      <c r="D74" s="104"/>
      <c r="E74" s="101">
        <v>73</v>
      </c>
      <c r="F74" s="104"/>
      <c r="G74" s="104"/>
      <c r="H74" s="105"/>
      <c r="I74" s="91"/>
      <c r="J74" s="92"/>
      <c r="K74" s="93"/>
    </row>
    <row r="75" spans="1:11" ht="16">
      <c r="A75" s="104"/>
      <c r="B75" s="104"/>
      <c r="C75" s="104"/>
      <c r="D75" s="104"/>
      <c r="E75" s="101">
        <v>74</v>
      </c>
      <c r="F75" s="104"/>
      <c r="G75" s="104"/>
      <c r="H75" s="105"/>
      <c r="I75" s="91"/>
      <c r="J75" s="92"/>
      <c r="K75" s="93"/>
    </row>
    <row r="76" spans="1:11" ht="16">
      <c r="A76" s="104"/>
      <c r="B76" s="104"/>
      <c r="C76" s="104"/>
      <c r="D76" s="104"/>
      <c r="E76" s="101">
        <v>75</v>
      </c>
      <c r="F76" s="104"/>
      <c r="G76" s="104"/>
      <c r="H76" s="105"/>
      <c r="I76" s="91"/>
      <c r="J76" s="92"/>
      <c r="K76" s="93"/>
    </row>
    <row r="77" spans="1:11" ht="16">
      <c r="A77" s="104"/>
      <c r="B77" s="104"/>
      <c r="C77" s="104"/>
      <c r="D77" s="104"/>
      <c r="E77" s="101">
        <v>76</v>
      </c>
      <c r="F77" s="104"/>
      <c r="G77" s="104"/>
      <c r="H77" s="105"/>
      <c r="I77" s="91"/>
      <c r="J77" s="92"/>
      <c r="K77" s="93"/>
    </row>
    <row r="78" spans="1:11" ht="16">
      <c r="A78" s="104"/>
      <c r="B78" s="104"/>
      <c r="C78" s="104"/>
      <c r="D78" s="104"/>
      <c r="E78" s="101">
        <v>77</v>
      </c>
      <c r="F78" s="104"/>
      <c r="G78" s="104"/>
      <c r="H78" s="105"/>
      <c r="I78" s="91"/>
      <c r="J78" s="92"/>
      <c r="K78" s="93"/>
    </row>
    <row r="79" spans="1:11" ht="16">
      <c r="A79" s="104"/>
      <c r="B79" s="104"/>
      <c r="C79" s="104"/>
      <c r="D79" s="104"/>
      <c r="E79" s="101">
        <v>78</v>
      </c>
      <c r="F79" s="104"/>
      <c r="G79" s="104"/>
      <c r="H79" s="105"/>
      <c r="I79" s="91"/>
      <c r="J79" s="92"/>
      <c r="K79" s="93"/>
    </row>
    <row r="80" spans="1:11" ht="16">
      <c r="A80" s="104"/>
      <c r="B80" s="104"/>
      <c r="C80" s="104"/>
      <c r="D80" s="104"/>
      <c r="E80" s="101">
        <v>79</v>
      </c>
      <c r="F80" s="104"/>
      <c r="G80" s="104"/>
      <c r="H80" s="105"/>
      <c r="I80" s="91"/>
      <c r="J80" s="92"/>
      <c r="K80" s="93"/>
    </row>
    <row r="81" spans="1:11" ht="16">
      <c r="A81" s="104"/>
      <c r="B81" s="104"/>
      <c r="C81" s="104"/>
      <c r="D81" s="104"/>
      <c r="E81" s="101">
        <v>80</v>
      </c>
      <c r="F81" s="104"/>
      <c r="G81" s="104"/>
      <c r="H81" s="105"/>
      <c r="I81" s="91"/>
      <c r="J81" s="92"/>
      <c r="K81" s="93"/>
    </row>
    <row r="82" spans="1:11" ht="16">
      <c r="A82" s="104"/>
      <c r="B82" s="104"/>
      <c r="C82" s="104"/>
      <c r="D82" s="104"/>
      <c r="E82" s="101">
        <v>81</v>
      </c>
      <c r="F82" s="104"/>
      <c r="G82" s="104"/>
      <c r="H82" s="105"/>
      <c r="I82" s="91"/>
      <c r="J82" s="92"/>
      <c r="K82" s="93"/>
    </row>
    <row r="83" spans="1:11" ht="16">
      <c r="A83" s="104"/>
      <c r="B83" s="104"/>
      <c r="C83" s="104"/>
      <c r="D83" s="104"/>
      <c r="E83" s="101">
        <v>82</v>
      </c>
      <c r="F83" s="104"/>
      <c r="G83" s="104"/>
      <c r="H83" s="105"/>
      <c r="I83" s="91"/>
      <c r="J83" s="92"/>
      <c r="K83" s="93"/>
    </row>
    <row r="84" spans="1:11" ht="16">
      <c r="A84" s="104"/>
      <c r="B84" s="104"/>
      <c r="C84" s="104"/>
      <c r="D84" s="104"/>
      <c r="E84" s="101">
        <v>83</v>
      </c>
      <c r="F84" s="104"/>
      <c r="G84" s="104"/>
      <c r="H84" s="105"/>
      <c r="I84" s="91"/>
      <c r="J84" s="92"/>
      <c r="K84" s="93"/>
    </row>
    <row r="85" spans="1:11" ht="16">
      <c r="A85" s="104"/>
      <c r="B85" s="104"/>
      <c r="C85" s="104"/>
      <c r="D85" s="104"/>
      <c r="E85" s="101">
        <v>84</v>
      </c>
      <c r="F85" s="104"/>
      <c r="G85" s="104"/>
      <c r="H85" s="105"/>
      <c r="I85" s="91"/>
      <c r="J85" s="92"/>
      <c r="K85" s="93"/>
    </row>
    <row r="86" spans="1:11" ht="16">
      <c r="A86" s="104"/>
      <c r="B86" s="104"/>
      <c r="C86" s="104"/>
      <c r="D86" s="104"/>
      <c r="E86" s="101">
        <v>85</v>
      </c>
      <c r="F86" s="104"/>
      <c r="G86" s="104"/>
      <c r="H86" s="105"/>
      <c r="I86" s="91"/>
      <c r="J86" s="92"/>
      <c r="K86" s="93"/>
    </row>
    <row r="87" spans="1:11" ht="16">
      <c r="A87" s="104"/>
      <c r="B87" s="104"/>
      <c r="C87" s="104"/>
      <c r="D87" s="104"/>
      <c r="E87" s="101">
        <v>86</v>
      </c>
      <c r="F87" s="104"/>
      <c r="G87" s="104"/>
      <c r="H87" s="105"/>
      <c r="I87" s="91"/>
      <c r="J87" s="92"/>
      <c r="K87" s="93"/>
    </row>
    <row r="88" spans="1:11" ht="16">
      <c r="A88" s="104"/>
      <c r="B88" s="104"/>
      <c r="C88" s="104"/>
      <c r="D88" s="104"/>
      <c r="E88" s="101">
        <v>87</v>
      </c>
      <c r="F88" s="104"/>
      <c r="G88" s="104"/>
      <c r="H88" s="105"/>
      <c r="I88" s="91"/>
      <c r="J88" s="92"/>
      <c r="K88" s="93"/>
    </row>
    <row r="89" spans="1:11" ht="16">
      <c r="A89" s="104"/>
      <c r="B89" s="104"/>
      <c r="C89" s="104"/>
      <c r="D89" s="104"/>
      <c r="E89" s="101">
        <v>88</v>
      </c>
      <c r="F89" s="104"/>
      <c r="G89" s="104"/>
      <c r="H89" s="105"/>
      <c r="I89" s="91"/>
      <c r="J89" s="92"/>
      <c r="K89" s="93"/>
    </row>
    <row r="90" spans="1:11" ht="16">
      <c r="A90" s="104"/>
      <c r="B90" s="104"/>
      <c r="C90" s="104"/>
      <c r="D90" s="104"/>
      <c r="E90" s="101">
        <v>89</v>
      </c>
      <c r="F90" s="104"/>
      <c r="G90" s="104"/>
      <c r="H90" s="105"/>
      <c r="I90" s="91"/>
      <c r="J90" s="92"/>
      <c r="K90" s="93"/>
    </row>
    <row r="91" spans="1:11" ht="16">
      <c r="A91" s="104"/>
      <c r="B91" s="104"/>
      <c r="C91" s="104"/>
      <c r="D91" s="104"/>
      <c r="E91" s="101">
        <v>90</v>
      </c>
      <c r="F91" s="104"/>
      <c r="G91" s="104"/>
      <c r="H91" s="105"/>
      <c r="I91" s="91"/>
      <c r="J91" s="92"/>
      <c r="K91" s="93"/>
    </row>
    <row r="92" spans="1:11" ht="16">
      <c r="A92" s="104"/>
      <c r="B92" s="104"/>
      <c r="C92" s="104"/>
      <c r="D92" s="104"/>
      <c r="E92" s="101">
        <v>91</v>
      </c>
      <c r="F92" s="104"/>
      <c r="G92" s="104"/>
      <c r="H92" s="105"/>
      <c r="I92" s="91"/>
      <c r="J92" s="92"/>
      <c r="K92" s="93"/>
    </row>
    <row r="93" spans="1:11" ht="16">
      <c r="A93" s="104"/>
      <c r="B93" s="104"/>
      <c r="C93" s="104"/>
      <c r="D93" s="104"/>
      <c r="E93" s="101">
        <v>92</v>
      </c>
      <c r="F93" s="104"/>
      <c r="G93" s="104"/>
      <c r="H93" s="105"/>
      <c r="I93" s="91"/>
      <c r="J93" s="92"/>
      <c r="K93" s="93"/>
    </row>
    <row r="94" spans="1:11" ht="16">
      <c r="A94" s="104"/>
      <c r="B94" s="104"/>
      <c r="C94" s="104"/>
      <c r="D94" s="104"/>
      <c r="E94" s="101">
        <v>93</v>
      </c>
      <c r="F94" s="104"/>
      <c r="G94" s="104"/>
      <c r="H94" s="105"/>
      <c r="I94" s="91"/>
      <c r="J94" s="92"/>
      <c r="K94" s="93"/>
    </row>
    <row r="95" spans="1:11" ht="16">
      <c r="A95" s="104"/>
      <c r="B95" s="104"/>
      <c r="C95" s="104"/>
      <c r="D95" s="104"/>
      <c r="E95" s="101">
        <v>94</v>
      </c>
      <c r="F95" s="104"/>
      <c r="G95" s="104"/>
      <c r="H95" s="105"/>
      <c r="I95" s="91"/>
      <c r="J95" s="92"/>
      <c r="K95" s="93"/>
    </row>
    <row r="96" spans="1:11" ht="16">
      <c r="A96" s="104"/>
      <c r="B96" s="104"/>
      <c r="C96" s="104"/>
      <c r="D96" s="104"/>
      <c r="E96" s="101">
        <v>95</v>
      </c>
      <c r="F96" s="104"/>
      <c r="G96" s="104"/>
      <c r="H96" s="105"/>
      <c r="I96" s="91"/>
      <c r="J96" s="92"/>
      <c r="K96" s="93"/>
    </row>
    <row r="97" spans="1:11" ht="16">
      <c r="A97" s="104"/>
      <c r="B97" s="104"/>
      <c r="C97" s="104"/>
      <c r="D97" s="104"/>
      <c r="E97" s="101">
        <v>96</v>
      </c>
      <c r="F97" s="104"/>
      <c r="G97" s="104"/>
      <c r="H97" s="105"/>
      <c r="I97" s="91"/>
      <c r="J97" s="92"/>
      <c r="K97" s="93"/>
    </row>
    <row r="98" spans="1:11" ht="16">
      <c r="A98" s="104"/>
      <c r="B98" s="104"/>
      <c r="C98" s="104"/>
      <c r="D98" s="104"/>
      <c r="E98" s="101">
        <v>97</v>
      </c>
      <c r="F98" s="104"/>
      <c r="G98" s="104"/>
      <c r="H98" s="105"/>
      <c r="I98" s="91"/>
      <c r="J98" s="92"/>
      <c r="K98" s="93"/>
    </row>
    <row r="99" spans="1:11" ht="16">
      <c r="A99" s="104"/>
      <c r="B99" s="104"/>
      <c r="C99" s="104"/>
      <c r="D99" s="104"/>
      <c r="E99" s="101">
        <v>98</v>
      </c>
      <c r="F99" s="104"/>
      <c r="G99" s="104"/>
      <c r="H99" s="105"/>
      <c r="I99" s="91"/>
      <c r="J99" s="92"/>
      <c r="K99" s="93"/>
    </row>
    <row r="100" spans="1:11" ht="16">
      <c r="A100" s="104"/>
      <c r="B100" s="104"/>
      <c r="C100" s="104"/>
      <c r="D100" s="104"/>
      <c r="E100" s="101">
        <v>99</v>
      </c>
      <c r="F100" s="104"/>
      <c r="G100" s="104"/>
      <c r="H100" s="105"/>
      <c r="I100" s="91"/>
      <c r="J100" s="92"/>
      <c r="K100" s="93"/>
    </row>
    <row r="101" spans="1:11" ht="16">
      <c r="A101" s="104"/>
      <c r="B101" s="104"/>
      <c r="C101" s="104"/>
      <c r="D101" s="104"/>
      <c r="E101" s="101">
        <v>100</v>
      </c>
      <c r="F101" s="104"/>
      <c r="G101" s="104"/>
      <c r="H101" s="105"/>
      <c r="I101" s="91"/>
      <c r="J101" s="92"/>
      <c r="K101" s="93"/>
    </row>
    <row r="102" spans="1:11" ht="16">
      <c r="A102" s="104"/>
      <c r="B102" s="104"/>
      <c r="C102" s="104"/>
      <c r="D102" s="104"/>
      <c r="E102" s="101">
        <v>101</v>
      </c>
      <c r="F102" s="104"/>
      <c r="G102" s="104"/>
      <c r="H102" s="105"/>
      <c r="I102" s="91"/>
      <c r="J102" s="92"/>
      <c r="K102" s="93"/>
    </row>
    <row r="103" spans="1:11" ht="16">
      <c r="A103" s="104"/>
      <c r="B103" s="104"/>
      <c r="C103" s="104"/>
      <c r="D103" s="104"/>
      <c r="E103" s="101">
        <v>102</v>
      </c>
      <c r="F103" s="104"/>
      <c r="G103" s="104"/>
      <c r="H103" s="105"/>
      <c r="I103" s="91"/>
      <c r="J103" s="92"/>
      <c r="K103" s="93"/>
    </row>
    <row r="104" spans="1:11" ht="16">
      <c r="A104" s="104"/>
      <c r="B104" s="104"/>
      <c r="C104" s="104"/>
      <c r="D104" s="104"/>
      <c r="E104" s="101">
        <v>103</v>
      </c>
      <c r="F104" s="104"/>
      <c r="G104" s="104"/>
      <c r="H104" s="105"/>
      <c r="I104" s="91"/>
      <c r="J104" s="92"/>
      <c r="K104" s="93"/>
    </row>
    <row r="105" spans="1:11" ht="16">
      <c r="A105" s="104"/>
      <c r="B105" s="104"/>
      <c r="C105" s="104"/>
      <c r="D105" s="104"/>
      <c r="E105" s="101">
        <v>104</v>
      </c>
      <c r="F105" s="104"/>
      <c r="G105" s="104"/>
      <c r="H105" s="105"/>
      <c r="I105" s="91"/>
      <c r="J105" s="92"/>
      <c r="K105" s="93"/>
    </row>
    <row r="106" spans="1:11" ht="16">
      <c r="A106" s="104"/>
      <c r="B106" s="104"/>
      <c r="C106" s="104"/>
      <c r="D106" s="104"/>
      <c r="E106" s="101">
        <v>105</v>
      </c>
      <c r="F106" s="104"/>
      <c r="G106" s="104"/>
      <c r="H106" s="105"/>
      <c r="I106" s="91"/>
      <c r="J106" s="92"/>
      <c r="K106" s="93"/>
    </row>
    <row r="107" spans="1:11" ht="16">
      <c r="A107" s="104"/>
      <c r="B107" s="104"/>
      <c r="C107" s="104"/>
      <c r="D107" s="104"/>
      <c r="E107" s="101">
        <v>106</v>
      </c>
      <c r="F107" s="104"/>
      <c r="G107" s="104"/>
      <c r="H107" s="105"/>
      <c r="I107" s="91"/>
      <c r="J107" s="92"/>
      <c r="K107" s="93"/>
    </row>
    <row r="108" spans="1:11" ht="16">
      <c r="A108" s="104"/>
      <c r="B108" s="104"/>
      <c r="C108" s="104"/>
      <c r="D108" s="104"/>
      <c r="E108" s="101">
        <v>107</v>
      </c>
      <c r="F108" s="104"/>
      <c r="G108" s="104"/>
      <c r="H108" s="105"/>
      <c r="I108" s="91"/>
      <c r="J108" s="92"/>
      <c r="K108" s="93"/>
    </row>
    <row r="109" spans="1:11" ht="16">
      <c r="A109" s="104"/>
      <c r="B109" s="104"/>
      <c r="C109" s="104"/>
      <c r="D109" s="104"/>
      <c r="E109" s="101">
        <v>108</v>
      </c>
      <c r="F109" s="104"/>
      <c r="G109" s="104"/>
      <c r="H109" s="105"/>
      <c r="I109" s="91"/>
      <c r="J109" s="92"/>
      <c r="K109" s="93"/>
    </row>
    <row r="110" spans="1:11" ht="16">
      <c r="A110" s="104"/>
      <c r="B110" s="104"/>
      <c r="C110" s="104"/>
      <c r="D110" s="104"/>
      <c r="E110" s="101">
        <v>109</v>
      </c>
      <c r="F110" s="104"/>
      <c r="G110" s="104"/>
      <c r="H110" s="105"/>
      <c r="I110" s="91"/>
      <c r="J110" s="92"/>
      <c r="K110" s="93"/>
    </row>
    <row r="111" spans="1:11" ht="16">
      <c r="A111" s="104"/>
      <c r="B111" s="104"/>
      <c r="C111" s="104"/>
      <c r="D111" s="104"/>
      <c r="E111" s="101">
        <v>110</v>
      </c>
      <c r="F111" s="104"/>
      <c r="G111" s="104"/>
      <c r="H111" s="105"/>
      <c r="I111" s="91"/>
      <c r="J111" s="92"/>
      <c r="K111" s="93"/>
    </row>
    <row r="112" spans="1:11" ht="16">
      <c r="A112" s="104"/>
      <c r="B112" s="104"/>
      <c r="C112" s="104"/>
      <c r="D112" s="104"/>
      <c r="E112" s="101">
        <v>111</v>
      </c>
      <c r="F112" s="104"/>
      <c r="G112" s="104"/>
      <c r="H112" s="105"/>
      <c r="I112" s="91"/>
      <c r="J112" s="92"/>
      <c r="K112" s="93"/>
    </row>
    <row r="113" spans="1:11" ht="16">
      <c r="A113" s="104"/>
      <c r="B113" s="104"/>
      <c r="C113" s="104"/>
      <c r="D113" s="104"/>
      <c r="E113" s="101">
        <v>112</v>
      </c>
      <c r="F113" s="104"/>
      <c r="G113" s="104"/>
      <c r="H113" s="105"/>
      <c r="I113" s="91"/>
      <c r="J113" s="92"/>
      <c r="K113" s="93"/>
    </row>
    <row r="114" spans="1:11" ht="16">
      <c r="A114" s="104"/>
      <c r="B114" s="104"/>
      <c r="C114" s="104"/>
      <c r="D114" s="104"/>
      <c r="E114" s="101">
        <v>113</v>
      </c>
      <c r="F114" s="104"/>
      <c r="G114" s="104"/>
      <c r="H114" s="105"/>
      <c r="I114" s="91"/>
      <c r="J114" s="92"/>
      <c r="K114" s="93"/>
    </row>
    <row r="115" spans="1:11" ht="16">
      <c r="A115" s="104"/>
      <c r="B115" s="104"/>
      <c r="C115" s="104"/>
      <c r="D115" s="104"/>
      <c r="E115" s="101">
        <v>114</v>
      </c>
      <c r="F115" s="104"/>
      <c r="G115" s="104"/>
      <c r="H115" s="105"/>
      <c r="I115" s="91"/>
      <c r="J115" s="92"/>
      <c r="K115" s="93"/>
    </row>
    <row r="116" spans="1:11" ht="16">
      <c r="A116" s="104"/>
      <c r="B116" s="104"/>
      <c r="C116" s="104"/>
      <c r="D116" s="104"/>
      <c r="E116" s="101">
        <v>115</v>
      </c>
      <c r="F116" s="104"/>
      <c r="G116" s="104"/>
      <c r="H116" s="105"/>
      <c r="I116" s="91"/>
      <c r="J116" s="92"/>
      <c r="K116" s="93"/>
    </row>
    <row r="117" spans="1:11" ht="16">
      <c r="A117" s="104"/>
      <c r="B117" s="104"/>
      <c r="C117" s="104"/>
      <c r="D117" s="104"/>
      <c r="E117" s="101">
        <v>116</v>
      </c>
      <c r="F117" s="104"/>
      <c r="G117" s="104"/>
      <c r="H117" s="105"/>
      <c r="I117" s="91"/>
      <c r="J117" s="92"/>
      <c r="K117" s="93"/>
    </row>
    <row r="118" spans="1:11" ht="16">
      <c r="A118" s="104"/>
      <c r="B118" s="104"/>
      <c r="C118" s="104"/>
      <c r="D118" s="104"/>
      <c r="E118" s="101">
        <v>117</v>
      </c>
      <c r="F118" s="104"/>
      <c r="G118" s="104"/>
      <c r="H118" s="105"/>
      <c r="I118" s="91"/>
      <c r="J118" s="92"/>
      <c r="K118" s="93"/>
    </row>
    <row r="119" spans="1:11" ht="16">
      <c r="A119" s="104"/>
      <c r="B119" s="104"/>
      <c r="C119" s="104"/>
      <c r="D119" s="104"/>
      <c r="E119" s="101">
        <v>118</v>
      </c>
      <c r="F119" s="104"/>
      <c r="G119" s="104"/>
      <c r="H119" s="105"/>
      <c r="I119" s="91"/>
      <c r="J119" s="92"/>
      <c r="K119" s="93"/>
    </row>
    <row r="120" spans="1:11" ht="16">
      <c r="A120" s="104"/>
      <c r="B120" s="104"/>
      <c r="C120" s="104"/>
      <c r="D120" s="104"/>
      <c r="E120" s="101">
        <v>119</v>
      </c>
      <c r="F120" s="104"/>
      <c r="G120" s="104"/>
      <c r="H120" s="105"/>
      <c r="I120" s="91"/>
      <c r="J120" s="92"/>
      <c r="K120" s="93"/>
    </row>
    <row r="121" spans="1:11" ht="16">
      <c r="A121" s="104"/>
      <c r="B121" s="104"/>
      <c r="C121" s="104"/>
      <c r="D121" s="104"/>
      <c r="E121" s="101">
        <v>120</v>
      </c>
      <c r="F121" s="104"/>
      <c r="G121" s="104"/>
      <c r="H121" s="105"/>
      <c r="I121" s="91"/>
      <c r="J121" s="92"/>
      <c r="K121" s="93"/>
    </row>
    <row r="122" spans="1:11" ht="16">
      <c r="A122" s="104"/>
      <c r="B122" s="104"/>
      <c r="C122" s="104"/>
      <c r="D122" s="104"/>
      <c r="E122" s="101">
        <v>121</v>
      </c>
      <c r="F122" s="104"/>
      <c r="G122" s="104"/>
      <c r="H122" s="105"/>
      <c r="I122" s="91"/>
      <c r="J122" s="92"/>
      <c r="K122" s="93"/>
    </row>
    <row r="123" spans="1:11" ht="16">
      <c r="A123" s="104"/>
      <c r="B123" s="104"/>
      <c r="C123" s="104"/>
      <c r="D123" s="104"/>
      <c r="E123" s="101">
        <v>122</v>
      </c>
      <c r="F123" s="104"/>
      <c r="G123" s="104"/>
      <c r="H123" s="105"/>
      <c r="I123" s="91"/>
      <c r="J123" s="92"/>
      <c r="K123" s="93"/>
    </row>
    <row r="124" spans="1:11" ht="16">
      <c r="A124" s="104"/>
      <c r="B124" s="104"/>
      <c r="C124" s="104"/>
      <c r="D124" s="104"/>
      <c r="E124" s="101">
        <v>123</v>
      </c>
      <c r="F124" s="104"/>
      <c r="G124" s="104"/>
      <c r="H124" s="105"/>
      <c r="I124" s="91"/>
      <c r="J124" s="92"/>
      <c r="K124" s="93"/>
    </row>
    <row r="125" spans="1:11" ht="16">
      <c r="A125" s="104"/>
      <c r="B125" s="104"/>
      <c r="C125" s="104"/>
      <c r="D125" s="104"/>
      <c r="E125" s="101">
        <v>124</v>
      </c>
      <c r="F125" s="104"/>
      <c r="G125" s="104"/>
      <c r="H125" s="105"/>
      <c r="I125" s="91"/>
      <c r="J125" s="92"/>
      <c r="K125" s="93"/>
    </row>
    <row r="126" spans="1:11" ht="16">
      <c r="A126" s="104"/>
      <c r="B126" s="104"/>
      <c r="C126" s="104"/>
      <c r="D126" s="104"/>
      <c r="E126" s="101">
        <v>125</v>
      </c>
      <c r="F126" s="104"/>
      <c r="G126" s="104"/>
      <c r="H126" s="105"/>
      <c r="I126" s="91"/>
      <c r="J126" s="92"/>
      <c r="K126" s="93"/>
    </row>
    <row r="127" spans="1:11" ht="16">
      <c r="A127" s="104"/>
      <c r="B127" s="104"/>
      <c r="C127" s="104"/>
      <c r="D127" s="104"/>
      <c r="E127" s="101">
        <v>126</v>
      </c>
      <c r="F127" s="104"/>
      <c r="G127" s="104"/>
      <c r="H127" s="105"/>
      <c r="I127" s="91"/>
      <c r="J127" s="92"/>
      <c r="K127" s="93"/>
    </row>
    <row r="128" spans="1:11" ht="16">
      <c r="A128" s="104"/>
      <c r="B128" s="104"/>
      <c r="C128" s="104"/>
      <c r="D128" s="104"/>
      <c r="E128" s="101">
        <v>127</v>
      </c>
      <c r="F128" s="104"/>
      <c r="G128" s="104"/>
      <c r="H128" s="105"/>
      <c r="I128" s="91"/>
      <c r="J128" s="92"/>
      <c r="K128" s="93"/>
    </row>
    <row r="129" spans="1:11" ht="16">
      <c r="A129" s="104"/>
      <c r="B129" s="104"/>
      <c r="C129" s="104"/>
      <c r="D129" s="104"/>
      <c r="E129" s="101">
        <v>128</v>
      </c>
      <c r="F129" s="104"/>
      <c r="G129" s="104"/>
      <c r="H129" s="105"/>
      <c r="I129" s="91"/>
      <c r="J129" s="92"/>
      <c r="K129" s="93"/>
    </row>
    <row r="130" spans="1:11" ht="16">
      <c r="A130" s="104"/>
      <c r="B130" s="104"/>
      <c r="C130" s="104"/>
      <c r="D130" s="104"/>
      <c r="E130" s="101">
        <v>129</v>
      </c>
      <c r="F130" s="104"/>
      <c r="G130" s="104"/>
      <c r="H130" s="105"/>
      <c r="I130" s="91"/>
      <c r="J130" s="92"/>
      <c r="K130" s="93"/>
    </row>
    <row r="131" spans="1:11" ht="16">
      <c r="A131" s="104"/>
      <c r="B131" s="104"/>
      <c r="C131" s="104"/>
      <c r="D131" s="104"/>
      <c r="E131" s="101">
        <v>130</v>
      </c>
      <c r="F131" s="104"/>
      <c r="G131" s="104"/>
      <c r="H131" s="105"/>
      <c r="I131" s="91"/>
      <c r="J131" s="92"/>
      <c r="K131" s="93"/>
    </row>
    <row r="132" spans="1:11" ht="16">
      <c r="A132" s="104"/>
      <c r="B132" s="104"/>
      <c r="C132" s="104"/>
      <c r="D132" s="104"/>
      <c r="E132" s="101">
        <v>131</v>
      </c>
      <c r="F132" s="104"/>
      <c r="G132" s="104"/>
      <c r="H132" s="105"/>
      <c r="I132" s="91"/>
      <c r="J132" s="92"/>
      <c r="K132" s="93"/>
    </row>
    <row r="133" spans="1:11" ht="16">
      <c r="A133" s="104"/>
      <c r="B133" s="104"/>
      <c r="C133" s="104"/>
      <c r="D133" s="104"/>
      <c r="E133" s="101">
        <v>132</v>
      </c>
      <c r="F133" s="104"/>
      <c r="G133" s="104"/>
      <c r="H133" s="105"/>
      <c r="I133" s="91"/>
      <c r="J133" s="92"/>
      <c r="K133" s="93"/>
    </row>
    <row r="134" spans="1:11" ht="16">
      <c r="A134" s="104"/>
      <c r="B134" s="104"/>
      <c r="C134" s="104"/>
      <c r="D134" s="104"/>
      <c r="E134" s="101">
        <v>133</v>
      </c>
      <c r="F134" s="104"/>
      <c r="G134" s="104"/>
      <c r="H134" s="105"/>
      <c r="I134" s="91"/>
      <c r="J134" s="92"/>
      <c r="K134" s="93"/>
    </row>
    <row r="135" spans="1:11" ht="16">
      <c r="A135" s="104"/>
      <c r="B135" s="104"/>
      <c r="C135" s="104"/>
      <c r="D135" s="104"/>
      <c r="E135" s="101">
        <v>134</v>
      </c>
      <c r="F135" s="104"/>
      <c r="G135" s="104"/>
      <c r="H135" s="105"/>
      <c r="I135" s="91"/>
      <c r="J135" s="92"/>
      <c r="K135" s="93"/>
    </row>
    <row r="136" spans="1:11" ht="16">
      <c r="A136" s="104"/>
      <c r="B136" s="104"/>
      <c r="C136" s="104"/>
      <c r="D136" s="104"/>
      <c r="E136" s="101">
        <v>135</v>
      </c>
      <c r="F136" s="104"/>
      <c r="G136" s="104"/>
      <c r="H136" s="105"/>
      <c r="I136" s="91"/>
      <c r="J136" s="92"/>
      <c r="K136" s="93"/>
    </row>
    <row r="137" spans="1:11" ht="16">
      <c r="A137" s="104"/>
      <c r="B137" s="104"/>
      <c r="C137" s="104"/>
      <c r="D137" s="104"/>
      <c r="E137" s="101">
        <v>136</v>
      </c>
      <c r="F137" s="104"/>
      <c r="G137" s="104"/>
      <c r="H137" s="105"/>
      <c r="I137" s="91"/>
      <c r="J137" s="92"/>
      <c r="K137" s="93"/>
    </row>
    <row r="138" spans="1:11" ht="16">
      <c r="A138" s="104"/>
      <c r="B138" s="104"/>
      <c r="C138" s="104"/>
      <c r="D138" s="104"/>
      <c r="E138" s="101">
        <v>137</v>
      </c>
      <c r="F138" s="104"/>
      <c r="G138" s="104"/>
      <c r="H138" s="105"/>
      <c r="I138" s="91"/>
      <c r="J138" s="92"/>
      <c r="K138" s="93"/>
    </row>
    <row r="139" spans="1:11" ht="16">
      <c r="A139" s="104"/>
      <c r="B139" s="104"/>
      <c r="C139" s="104"/>
      <c r="D139" s="104"/>
      <c r="E139" s="101">
        <v>138</v>
      </c>
      <c r="F139" s="104"/>
      <c r="G139" s="104"/>
      <c r="H139" s="105"/>
      <c r="I139" s="91"/>
      <c r="J139" s="92"/>
      <c r="K139" s="93"/>
    </row>
    <row r="140" spans="1:11" ht="16">
      <c r="A140" s="104"/>
      <c r="B140" s="104"/>
      <c r="C140" s="104"/>
      <c r="D140" s="104"/>
      <c r="E140" s="101">
        <v>139</v>
      </c>
      <c r="F140" s="104"/>
      <c r="G140" s="104"/>
      <c r="H140" s="105"/>
      <c r="I140" s="91"/>
      <c r="J140" s="92"/>
      <c r="K140" s="93"/>
    </row>
    <row r="141" spans="1:11" ht="16">
      <c r="A141" s="104"/>
      <c r="B141" s="104"/>
      <c r="C141" s="104"/>
      <c r="D141" s="104"/>
      <c r="E141" s="101">
        <v>140</v>
      </c>
      <c r="F141" s="104"/>
      <c r="G141" s="104"/>
      <c r="H141" s="105"/>
      <c r="I141" s="91"/>
      <c r="J141" s="92"/>
      <c r="K141" s="93"/>
    </row>
    <row r="142" spans="1:11" ht="16">
      <c r="A142" s="104"/>
      <c r="B142" s="104"/>
      <c r="C142" s="104"/>
      <c r="D142" s="104"/>
      <c r="E142" s="101">
        <v>141</v>
      </c>
      <c r="F142" s="104"/>
      <c r="G142" s="104"/>
      <c r="H142" s="105"/>
      <c r="I142" s="91"/>
      <c r="J142" s="92"/>
      <c r="K142" s="93"/>
    </row>
    <row r="143" spans="1:11" ht="16">
      <c r="A143" s="104"/>
      <c r="B143" s="104"/>
      <c r="C143" s="104"/>
      <c r="D143" s="104"/>
      <c r="E143" s="101">
        <v>142</v>
      </c>
      <c r="F143" s="104"/>
      <c r="G143" s="104"/>
      <c r="H143" s="105"/>
      <c r="I143" s="91"/>
      <c r="J143" s="92"/>
      <c r="K143" s="93"/>
    </row>
    <row r="144" spans="1:11" ht="16">
      <c r="A144" s="104"/>
      <c r="B144" s="104"/>
      <c r="C144" s="104"/>
      <c r="D144" s="104"/>
      <c r="E144" s="101">
        <v>143</v>
      </c>
      <c r="F144" s="104"/>
      <c r="G144" s="104"/>
      <c r="H144" s="105"/>
      <c r="I144" s="91"/>
      <c r="J144" s="92"/>
      <c r="K144" s="93"/>
    </row>
    <row r="145" spans="1:11" ht="16">
      <c r="A145" s="104"/>
      <c r="B145" s="104"/>
      <c r="C145" s="104"/>
      <c r="D145" s="104"/>
      <c r="E145" s="101">
        <v>144</v>
      </c>
      <c r="F145" s="104"/>
      <c r="G145" s="104"/>
      <c r="H145" s="105"/>
      <c r="I145" s="91"/>
      <c r="J145" s="92"/>
      <c r="K145" s="93"/>
    </row>
    <row r="146" spans="1:11" ht="16">
      <c r="A146" s="104"/>
      <c r="B146" s="104"/>
      <c r="C146" s="104"/>
      <c r="D146" s="104"/>
      <c r="E146" s="101">
        <v>145</v>
      </c>
      <c r="F146" s="104"/>
      <c r="G146" s="104"/>
      <c r="H146" s="105"/>
      <c r="I146" s="91"/>
      <c r="J146" s="92"/>
      <c r="K146" s="93"/>
    </row>
    <row r="147" spans="1:11" ht="16">
      <c r="A147" s="104"/>
      <c r="B147" s="104"/>
      <c r="C147" s="104"/>
      <c r="D147" s="104"/>
      <c r="E147" s="101">
        <v>146</v>
      </c>
      <c r="F147" s="104"/>
      <c r="G147" s="104"/>
      <c r="H147" s="105"/>
      <c r="I147" s="91"/>
      <c r="J147" s="92"/>
      <c r="K147" s="93"/>
    </row>
    <row r="148" spans="1:11" ht="16">
      <c r="A148" s="104"/>
      <c r="B148" s="104"/>
      <c r="C148" s="104"/>
      <c r="D148" s="104"/>
      <c r="E148" s="101">
        <v>147</v>
      </c>
      <c r="F148" s="104"/>
      <c r="G148" s="104"/>
      <c r="H148" s="105"/>
      <c r="I148" s="91"/>
      <c r="J148" s="92"/>
      <c r="K148" s="93"/>
    </row>
    <row r="149" spans="1:11" ht="16">
      <c r="A149" s="104"/>
      <c r="B149" s="104"/>
      <c r="C149" s="104"/>
      <c r="D149" s="104"/>
      <c r="E149" s="101">
        <v>148</v>
      </c>
      <c r="F149" s="104"/>
      <c r="G149" s="104"/>
      <c r="H149" s="105"/>
      <c r="I149" s="91"/>
      <c r="J149" s="92"/>
      <c r="K149" s="93"/>
    </row>
    <row r="150" spans="1:11" ht="16">
      <c r="A150" s="104"/>
      <c r="B150" s="104"/>
      <c r="C150" s="104"/>
      <c r="D150" s="104"/>
      <c r="E150" s="101">
        <v>149</v>
      </c>
      <c r="F150" s="104"/>
      <c r="G150" s="104"/>
      <c r="H150" s="105"/>
      <c r="I150" s="91"/>
      <c r="J150" s="92"/>
      <c r="K150" s="93"/>
    </row>
    <row r="151" spans="1:11" ht="16">
      <c r="A151" s="104"/>
      <c r="B151" s="104"/>
      <c r="C151" s="104"/>
      <c r="D151" s="104"/>
      <c r="E151" s="101">
        <v>150</v>
      </c>
      <c r="F151" s="104"/>
      <c r="G151" s="104"/>
      <c r="H151" s="105"/>
      <c r="I151" s="91"/>
      <c r="J151" s="92"/>
      <c r="K151" s="93"/>
    </row>
    <row r="152" spans="1:11" ht="16">
      <c r="A152" s="104"/>
      <c r="B152" s="104"/>
      <c r="C152" s="104"/>
      <c r="D152" s="104"/>
      <c r="E152" s="101">
        <v>151</v>
      </c>
      <c r="F152" s="104"/>
      <c r="G152" s="104"/>
      <c r="H152" s="105"/>
      <c r="I152" s="91"/>
      <c r="J152" s="92"/>
      <c r="K152" s="93"/>
    </row>
    <row r="153" spans="1:11" ht="16">
      <c r="A153" s="104"/>
      <c r="B153" s="104"/>
      <c r="C153" s="104"/>
      <c r="D153" s="104"/>
      <c r="E153" s="101">
        <v>152</v>
      </c>
      <c r="F153" s="104"/>
      <c r="G153" s="104"/>
      <c r="H153" s="105"/>
      <c r="I153" s="91"/>
      <c r="J153" s="92"/>
      <c r="K153" s="93"/>
    </row>
    <row r="154" spans="1:11" ht="16">
      <c r="A154" s="104"/>
      <c r="B154" s="104"/>
      <c r="C154" s="104"/>
      <c r="D154" s="104"/>
      <c r="E154" s="101">
        <v>153</v>
      </c>
      <c r="F154" s="104"/>
      <c r="G154" s="104"/>
      <c r="H154" s="105"/>
      <c r="I154" s="91"/>
      <c r="J154" s="92"/>
      <c r="K154" s="93"/>
    </row>
    <row r="155" spans="1:11" ht="16">
      <c r="A155" s="104"/>
      <c r="B155" s="104"/>
      <c r="C155" s="104"/>
      <c r="D155" s="104"/>
      <c r="E155" s="101">
        <v>154</v>
      </c>
      <c r="F155" s="104"/>
      <c r="G155" s="104"/>
      <c r="H155" s="105"/>
      <c r="I155" s="91"/>
      <c r="J155" s="92"/>
      <c r="K155" s="93"/>
    </row>
    <row r="156" spans="1:11" ht="16">
      <c r="A156" s="104"/>
      <c r="B156" s="104"/>
      <c r="C156" s="104"/>
      <c r="D156" s="104"/>
      <c r="E156" s="101">
        <v>155</v>
      </c>
      <c r="F156" s="104"/>
      <c r="G156" s="104"/>
      <c r="H156" s="105"/>
      <c r="I156" s="91"/>
      <c r="J156" s="92"/>
      <c r="K156" s="93"/>
    </row>
    <row r="157" spans="1:11" ht="16">
      <c r="A157" s="104"/>
      <c r="B157" s="104"/>
      <c r="C157" s="104"/>
      <c r="D157" s="104"/>
      <c r="E157" s="101">
        <v>156</v>
      </c>
      <c r="F157" s="104"/>
      <c r="G157" s="104"/>
      <c r="H157" s="105"/>
      <c r="I157" s="91"/>
      <c r="J157" s="92"/>
      <c r="K157" s="93"/>
    </row>
    <row r="158" spans="1:11" ht="16">
      <c r="A158" s="104"/>
      <c r="B158" s="104"/>
      <c r="C158" s="104"/>
      <c r="D158" s="104"/>
      <c r="E158" s="101">
        <v>157</v>
      </c>
      <c r="F158" s="104"/>
      <c r="G158" s="104"/>
      <c r="H158" s="105"/>
      <c r="I158" s="91"/>
      <c r="J158" s="92"/>
      <c r="K158" s="93"/>
    </row>
    <row r="159" spans="1:11" ht="16">
      <c r="A159" s="104"/>
      <c r="B159" s="104"/>
      <c r="C159" s="104"/>
      <c r="D159" s="104"/>
      <c r="E159" s="101">
        <v>158</v>
      </c>
      <c r="F159" s="104"/>
      <c r="G159" s="104"/>
      <c r="H159" s="105"/>
      <c r="I159" s="91"/>
      <c r="J159" s="92"/>
      <c r="K159" s="93"/>
    </row>
    <row r="160" spans="1:11" ht="16">
      <c r="A160" s="104"/>
      <c r="B160" s="104"/>
      <c r="C160" s="104"/>
      <c r="D160" s="104"/>
      <c r="E160" s="101">
        <v>159</v>
      </c>
      <c r="F160" s="104"/>
      <c r="G160" s="104"/>
      <c r="H160" s="105"/>
      <c r="I160" s="91"/>
      <c r="J160" s="92"/>
      <c r="K160" s="93"/>
    </row>
    <row r="161" spans="1:11" ht="16">
      <c r="A161" s="104"/>
      <c r="B161" s="104"/>
      <c r="C161" s="104"/>
      <c r="D161" s="104"/>
      <c r="E161" s="101">
        <v>160</v>
      </c>
      <c r="F161" s="104"/>
      <c r="G161" s="104"/>
      <c r="H161" s="105"/>
      <c r="I161" s="91"/>
      <c r="J161" s="92"/>
      <c r="K161" s="93"/>
    </row>
    <row r="162" spans="1:11" ht="16">
      <c r="A162" s="104"/>
      <c r="B162" s="104"/>
      <c r="C162" s="104"/>
      <c r="D162" s="104"/>
      <c r="E162" s="101">
        <v>161</v>
      </c>
      <c r="F162" s="104"/>
      <c r="G162" s="104"/>
      <c r="H162" s="105"/>
      <c r="I162" s="91"/>
      <c r="J162" s="92"/>
      <c r="K162" s="93"/>
    </row>
    <row r="163" spans="1:11" ht="16">
      <c r="A163" s="104"/>
      <c r="B163" s="104"/>
      <c r="C163" s="104"/>
      <c r="D163" s="104"/>
      <c r="E163" s="101">
        <v>162</v>
      </c>
      <c r="F163" s="104"/>
      <c r="G163" s="104"/>
      <c r="H163" s="105"/>
      <c r="I163" s="91"/>
      <c r="J163" s="92"/>
      <c r="K163" s="93"/>
    </row>
    <row r="164" spans="1:11" ht="16">
      <c r="A164" s="104"/>
      <c r="B164" s="104"/>
      <c r="C164" s="104"/>
      <c r="D164" s="104"/>
      <c r="E164" s="101">
        <v>163</v>
      </c>
      <c r="F164" s="104"/>
      <c r="G164" s="104"/>
      <c r="H164" s="105"/>
      <c r="I164" s="91"/>
      <c r="J164" s="92"/>
      <c r="K164" s="93"/>
    </row>
    <row r="165" spans="1:11" ht="16">
      <c r="A165" s="104"/>
      <c r="B165" s="104"/>
      <c r="C165" s="104"/>
      <c r="D165" s="104"/>
      <c r="E165" s="101">
        <v>164</v>
      </c>
      <c r="F165" s="104"/>
      <c r="G165" s="104"/>
      <c r="H165" s="105"/>
      <c r="I165" s="91"/>
      <c r="J165" s="92"/>
      <c r="K165" s="93"/>
    </row>
    <row r="166" spans="1:11" ht="16">
      <c r="A166" s="104"/>
      <c r="B166" s="104"/>
      <c r="C166" s="104"/>
      <c r="D166" s="104"/>
      <c r="E166" s="101">
        <v>165</v>
      </c>
      <c r="F166" s="104"/>
      <c r="G166" s="104"/>
      <c r="H166" s="105"/>
      <c r="I166" s="91"/>
      <c r="J166" s="92"/>
      <c r="K166" s="93"/>
    </row>
    <row r="167" spans="1:11" ht="16">
      <c r="A167" s="104"/>
      <c r="B167" s="104"/>
      <c r="C167" s="104"/>
      <c r="D167" s="104"/>
      <c r="E167" s="101">
        <v>166</v>
      </c>
      <c r="F167" s="104"/>
      <c r="G167" s="104"/>
      <c r="H167" s="105"/>
      <c r="I167" s="91"/>
      <c r="J167" s="92"/>
      <c r="K167" s="93"/>
    </row>
    <row r="168" spans="1:11" ht="16">
      <c r="A168" s="104"/>
      <c r="B168" s="104"/>
      <c r="C168" s="104"/>
      <c r="D168" s="104"/>
      <c r="E168" s="101">
        <v>167</v>
      </c>
      <c r="F168" s="104"/>
      <c r="G168" s="104"/>
      <c r="H168" s="105"/>
      <c r="I168" s="91"/>
      <c r="J168" s="92"/>
      <c r="K168" s="93"/>
    </row>
    <row r="169" spans="1:11" ht="16">
      <c r="A169" s="104"/>
      <c r="B169" s="104"/>
      <c r="C169" s="104"/>
      <c r="D169" s="104"/>
      <c r="E169" s="101">
        <v>168</v>
      </c>
      <c r="F169" s="104"/>
      <c r="G169" s="104"/>
      <c r="H169" s="105"/>
      <c r="I169" s="91"/>
      <c r="J169" s="92"/>
      <c r="K169" s="93"/>
    </row>
    <row r="170" spans="1:11" ht="16">
      <c r="A170" s="104"/>
      <c r="B170" s="104"/>
      <c r="C170" s="104"/>
      <c r="D170" s="104"/>
      <c r="E170" s="101">
        <v>169</v>
      </c>
      <c r="F170" s="104"/>
      <c r="G170" s="104"/>
      <c r="H170" s="105"/>
      <c r="I170" s="91"/>
      <c r="J170" s="92"/>
      <c r="K170" s="93"/>
    </row>
    <row r="171" spans="1:11" ht="16">
      <c r="A171" s="104"/>
      <c r="B171" s="104"/>
      <c r="C171" s="104"/>
      <c r="D171" s="104"/>
      <c r="E171" s="101">
        <v>170</v>
      </c>
      <c r="F171" s="104"/>
      <c r="G171" s="104"/>
      <c r="H171" s="105"/>
      <c r="I171" s="91"/>
      <c r="J171" s="92"/>
      <c r="K171" s="93"/>
    </row>
    <row r="172" spans="1:11" ht="16">
      <c r="A172" s="104"/>
      <c r="B172" s="104"/>
      <c r="C172" s="104"/>
      <c r="D172" s="104"/>
      <c r="E172" s="101">
        <v>171</v>
      </c>
      <c r="F172" s="104"/>
      <c r="G172" s="104"/>
      <c r="H172" s="105"/>
      <c r="I172" s="91"/>
      <c r="J172" s="92"/>
      <c r="K172" s="93"/>
    </row>
    <row r="173" spans="1:11" ht="16">
      <c r="A173" s="104"/>
      <c r="B173" s="104"/>
      <c r="C173" s="104"/>
      <c r="D173" s="104"/>
      <c r="E173" s="101">
        <v>172</v>
      </c>
      <c r="F173" s="104"/>
      <c r="G173" s="104"/>
      <c r="H173" s="105"/>
      <c r="I173" s="91"/>
      <c r="J173" s="92"/>
      <c r="K173" s="93"/>
    </row>
    <row r="174" spans="1:11" ht="16">
      <c r="A174" s="104"/>
      <c r="B174" s="104"/>
      <c r="C174" s="104"/>
      <c r="D174" s="104"/>
      <c r="E174" s="101">
        <v>173</v>
      </c>
      <c r="F174" s="104"/>
      <c r="G174" s="104"/>
      <c r="H174" s="105"/>
      <c r="I174" s="91"/>
      <c r="J174" s="92"/>
      <c r="K174" s="93"/>
    </row>
    <row r="175" spans="1:11" ht="16">
      <c r="A175" s="104"/>
      <c r="B175" s="104"/>
      <c r="C175" s="104"/>
      <c r="D175" s="104"/>
      <c r="E175" s="101">
        <v>174</v>
      </c>
      <c r="F175" s="104"/>
      <c r="G175" s="104"/>
      <c r="H175" s="105"/>
      <c r="I175" s="91"/>
      <c r="J175" s="92"/>
      <c r="K175" s="93"/>
    </row>
    <row r="176" spans="1:11" ht="16">
      <c r="A176" s="104"/>
      <c r="B176" s="104"/>
      <c r="C176" s="104"/>
      <c r="D176" s="104"/>
      <c r="E176" s="101">
        <v>175</v>
      </c>
      <c r="F176" s="104"/>
      <c r="G176" s="104"/>
      <c r="H176" s="105"/>
      <c r="I176" s="91"/>
      <c r="J176" s="92"/>
      <c r="K176" s="93"/>
    </row>
    <row r="177" spans="1:11" ht="16">
      <c r="A177" s="104"/>
      <c r="B177" s="104"/>
      <c r="C177" s="104"/>
      <c r="D177" s="104"/>
      <c r="E177" s="101">
        <v>176</v>
      </c>
      <c r="F177" s="104"/>
      <c r="G177" s="104"/>
      <c r="H177" s="105"/>
      <c r="I177" s="91"/>
      <c r="J177" s="92"/>
      <c r="K177" s="93"/>
    </row>
    <row r="178" spans="1:11" ht="16">
      <c r="A178" s="104"/>
      <c r="B178" s="104"/>
      <c r="C178" s="104"/>
      <c r="D178" s="104"/>
      <c r="E178" s="101">
        <v>177</v>
      </c>
      <c r="F178" s="104"/>
      <c r="G178" s="104"/>
      <c r="H178" s="105"/>
      <c r="I178" s="91"/>
      <c r="J178" s="92"/>
      <c r="K178" s="93"/>
    </row>
    <row r="179" spans="1:11" ht="16">
      <c r="A179" s="104"/>
      <c r="B179" s="104"/>
      <c r="C179" s="104"/>
      <c r="D179" s="104"/>
      <c r="E179" s="101">
        <v>178</v>
      </c>
      <c r="F179" s="104"/>
      <c r="G179" s="104"/>
      <c r="H179" s="105"/>
      <c r="I179" s="91"/>
      <c r="J179" s="92"/>
      <c r="K179" s="93"/>
    </row>
    <row r="180" spans="1:11" ht="16">
      <c r="A180" s="104"/>
      <c r="B180" s="104"/>
      <c r="C180" s="104"/>
      <c r="D180" s="104"/>
      <c r="E180" s="101">
        <v>179</v>
      </c>
      <c r="F180" s="104"/>
      <c r="G180" s="104"/>
      <c r="H180" s="105"/>
      <c r="I180" s="91"/>
      <c r="J180" s="92"/>
      <c r="K180" s="93"/>
    </row>
    <row r="181" spans="1:11" ht="16">
      <c r="A181" s="104"/>
      <c r="B181" s="104"/>
      <c r="C181" s="104"/>
      <c r="D181" s="104"/>
      <c r="E181" s="101">
        <v>180</v>
      </c>
      <c r="F181" s="104"/>
      <c r="G181" s="104"/>
      <c r="H181" s="105"/>
      <c r="I181" s="91"/>
      <c r="J181" s="92"/>
      <c r="K181" s="93"/>
    </row>
    <row r="182" spans="1:11" ht="16">
      <c r="A182" s="104"/>
      <c r="B182" s="104"/>
      <c r="C182" s="104"/>
      <c r="D182" s="104"/>
      <c r="E182" s="101">
        <v>181</v>
      </c>
      <c r="F182" s="104"/>
      <c r="G182" s="104"/>
      <c r="H182" s="105"/>
      <c r="I182" s="91"/>
      <c r="J182" s="92"/>
      <c r="K182" s="93"/>
    </row>
    <row r="183" spans="1:11" ht="16">
      <c r="A183" s="104"/>
      <c r="B183" s="104"/>
      <c r="C183" s="104"/>
      <c r="D183" s="104"/>
      <c r="E183" s="101">
        <v>182</v>
      </c>
      <c r="F183" s="104"/>
      <c r="G183" s="104"/>
      <c r="H183" s="105"/>
      <c r="I183" s="91"/>
      <c r="J183" s="92"/>
      <c r="K183" s="93"/>
    </row>
    <row r="184" spans="1:11" ht="16">
      <c r="A184" s="104"/>
      <c r="B184" s="104"/>
      <c r="C184" s="104"/>
      <c r="D184" s="104"/>
      <c r="E184" s="101">
        <v>183</v>
      </c>
      <c r="F184" s="104"/>
      <c r="G184" s="104"/>
      <c r="H184" s="105"/>
      <c r="I184" s="91"/>
      <c r="J184" s="92"/>
      <c r="K184" s="93"/>
    </row>
    <row r="185" spans="1:11" ht="16">
      <c r="A185" s="104"/>
      <c r="B185" s="104"/>
      <c r="C185" s="104"/>
      <c r="D185" s="104"/>
      <c r="E185" s="101">
        <v>184</v>
      </c>
      <c r="F185" s="104"/>
      <c r="G185" s="104"/>
      <c r="H185" s="105"/>
      <c r="I185" s="91"/>
      <c r="J185" s="92"/>
      <c r="K185" s="93"/>
    </row>
    <row r="186" spans="1:11" ht="16">
      <c r="A186" s="104"/>
      <c r="B186" s="104"/>
      <c r="C186" s="104"/>
      <c r="D186" s="104"/>
      <c r="E186" s="101">
        <v>185</v>
      </c>
      <c r="F186" s="104"/>
      <c r="G186" s="104"/>
      <c r="H186" s="105"/>
      <c r="I186" s="91"/>
      <c r="J186" s="92"/>
      <c r="K186" s="93"/>
    </row>
    <row r="187" spans="1:11" ht="16">
      <c r="A187" s="104"/>
      <c r="B187" s="104"/>
      <c r="C187" s="104"/>
      <c r="D187" s="104"/>
      <c r="E187" s="101">
        <v>186</v>
      </c>
      <c r="F187" s="104"/>
      <c r="G187" s="104"/>
      <c r="H187" s="105"/>
      <c r="I187" s="91"/>
      <c r="J187" s="92"/>
      <c r="K187" s="93"/>
    </row>
    <row r="188" spans="1:11" ht="16">
      <c r="A188" s="104"/>
      <c r="B188" s="104"/>
      <c r="C188" s="104"/>
      <c r="D188" s="104"/>
      <c r="E188" s="101">
        <v>187</v>
      </c>
      <c r="F188" s="104"/>
      <c r="G188" s="104"/>
      <c r="H188" s="105"/>
      <c r="I188" s="91"/>
      <c r="J188" s="92"/>
      <c r="K188" s="93"/>
    </row>
    <row r="189" spans="1:11" ht="16">
      <c r="A189" s="104"/>
      <c r="B189" s="104"/>
      <c r="C189" s="104"/>
      <c r="D189" s="104"/>
      <c r="E189" s="101">
        <v>188</v>
      </c>
      <c r="F189" s="104"/>
      <c r="G189" s="104"/>
      <c r="H189" s="105"/>
      <c r="I189" s="91"/>
      <c r="J189" s="92"/>
      <c r="K189" s="93"/>
    </row>
    <row r="190" spans="1:11" ht="16">
      <c r="A190" s="104"/>
      <c r="B190" s="104"/>
      <c r="C190" s="104"/>
      <c r="D190" s="104"/>
      <c r="E190" s="101">
        <v>189</v>
      </c>
      <c r="F190" s="104"/>
      <c r="G190" s="104"/>
      <c r="H190" s="105"/>
      <c r="I190" s="91"/>
      <c r="J190" s="92"/>
      <c r="K190" s="93"/>
    </row>
    <row r="191" spans="1:11" ht="16">
      <c r="A191" s="104"/>
      <c r="B191" s="104"/>
      <c r="C191" s="104"/>
      <c r="D191" s="104"/>
      <c r="E191" s="101">
        <v>190</v>
      </c>
      <c r="F191" s="104"/>
      <c r="G191" s="104"/>
      <c r="H191" s="105"/>
      <c r="I191" s="91"/>
      <c r="J191" s="92"/>
      <c r="K191" s="93"/>
    </row>
    <row r="192" spans="1:11" ht="16">
      <c r="A192" s="104"/>
      <c r="B192" s="104"/>
      <c r="C192" s="104"/>
      <c r="D192" s="104"/>
      <c r="E192" s="101">
        <v>191</v>
      </c>
      <c r="F192" s="104"/>
      <c r="G192" s="104"/>
      <c r="H192" s="105"/>
      <c r="I192" s="91"/>
      <c r="J192" s="92"/>
      <c r="K192" s="93"/>
    </row>
    <row r="193" spans="1:11" ht="16">
      <c r="A193" s="104"/>
      <c r="B193" s="104"/>
      <c r="C193" s="104"/>
      <c r="D193" s="104"/>
      <c r="E193" s="101">
        <v>192</v>
      </c>
      <c r="F193" s="104"/>
      <c r="G193" s="104"/>
      <c r="H193" s="105"/>
      <c r="I193" s="91"/>
      <c r="J193" s="92"/>
      <c r="K193" s="93"/>
    </row>
    <row r="194" spans="1:11" ht="16">
      <c r="A194" s="104"/>
      <c r="B194" s="104"/>
      <c r="C194" s="104"/>
      <c r="D194" s="104"/>
      <c r="E194" s="101">
        <v>193</v>
      </c>
      <c r="F194" s="104"/>
      <c r="G194" s="104"/>
      <c r="H194" s="105"/>
      <c r="I194" s="91"/>
      <c r="J194" s="92"/>
      <c r="K194" s="93"/>
    </row>
    <row r="195" spans="1:11" ht="16">
      <c r="A195" s="104"/>
      <c r="B195" s="104"/>
      <c r="C195" s="104"/>
      <c r="D195" s="104"/>
      <c r="E195" s="101">
        <v>194</v>
      </c>
      <c r="F195" s="104"/>
      <c r="G195" s="104"/>
      <c r="H195" s="105"/>
      <c r="I195" s="91"/>
      <c r="J195" s="92"/>
      <c r="K195" s="93"/>
    </row>
    <row r="196" spans="1:11" ht="16">
      <c r="A196" s="104"/>
      <c r="B196" s="104"/>
      <c r="C196" s="104"/>
      <c r="D196" s="104"/>
      <c r="E196" s="101">
        <v>195</v>
      </c>
      <c r="F196" s="104"/>
      <c r="G196" s="104"/>
      <c r="H196" s="105"/>
      <c r="I196" s="91"/>
      <c r="J196" s="92"/>
      <c r="K196" s="93"/>
    </row>
    <row r="197" spans="1:11" ht="16">
      <c r="A197" s="104"/>
      <c r="B197" s="104"/>
      <c r="C197" s="104"/>
      <c r="D197" s="104"/>
      <c r="E197" s="101">
        <v>196</v>
      </c>
      <c r="F197" s="104"/>
      <c r="G197" s="104"/>
      <c r="H197" s="105"/>
      <c r="I197" s="91"/>
      <c r="J197" s="92"/>
      <c r="K197" s="93"/>
    </row>
    <row r="198" spans="1:11" ht="16">
      <c r="A198" s="104"/>
      <c r="B198" s="104"/>
      <c r="C198" s="104"/>
      <c r="D198" s="104"/>
      <c r="E198" s="101">
        <v>197</v>
      </c>
      <c r="F198" s="104"/>
      <c r="G198" s="104"/>
      <c r="H198" s="105"/>
      <c r="I198" s="91"/>
      <c r="J198" s="92"/>
      <c r="K198" s="93"/>
    </row>
    <row r="199" spans="1:11" ht="16">
      <c r="A199" s="104"/>
      <c r="B199" s="104"/>
      <c r="C199" s="104"/>
      <c r="D199" s="104"/>
      <c r="E199" s="101">
        <v>198</v>
      </c>
      <c r="F199" s="104"/>
      <c r="G199" s="104"/>
      <c r="H199" s="105"/>
      <c r="I199" s="91"/>
      <c r="J199" s="92"/>
      <c r="K199" s="93"/>
    </row>
    <row r="200" spans="1:11" ht="16">
      <c r="A200" s="104"/>
      <c r="B200" s="104"/>
      <c r="C200" s="104"/>
      <c r="D200" s="104"/>
      <c r="E200" s="101">
        <v>199</v>
      </c>
      <c r="F200" s="104"/>
      <c r="G200" s="104"/>
      <c r="H200" s="105"/>
      <c r="I200" s="91"/>
      <c r="J200" s="92"/>
      <c r="K200" s="93"/>
    </row>
    <row r="201" spans="1:11" ht="16">
      <c r="A201" s="104"/>
      <c r="B201" s="104"/>
      <c r="C201" s="104"/>
      <c r="D201" s="104"/>
      <c r="E201" s="101">
        <v>200</v>
      </c>
      <c r="F201" s="104"/>
      <c r="G201" s="104"/>
      <c r="H201" s="105"/>
      <c r="I201" s="91"/>
      <c r="J201" s="92"/>
      <c r="K201" s="93"/>
    </row>
    <row r="202" spans="1:11" ht="16">
      <c r="A202" s="104"/>
      <c r="B202" s="104"/>
      <c r="C202" s="104"/>
      <c r="D202" s="104"/>
      <c r="E202" s="101">
        <v>201</v>
      </c>
      <c r="F202" s="104"/>
      <c r="G202" s="104"/>
      <c r="H202" s="105"/>
      <c r="I202" s="91"/>
      <c r="J202" s="92"/>
      <c r="K202" s="93"/>
    </row>
    <row r="203" spans="1:11" ht="16">
      <c r="A203" s="104"/>
      <c r="B203" s="104"/>
      <c r="C203" s="104"/>
      <c r="D203" s="104"/>
      <c r="E203" s="101">
        <v>202</v>
      </c>
      <c r="F203" s="104"/>
      <c r="G203" s="104"/>
      <c r="H203" s="105"/>
      <c r="I203" s="91"/>
      <c r="J203" s="92"/>
      <c r="K203" s="93"/>
    </row>
    <row r="204" spans="1:11" ht="16">
      <c r="A204" s="104"/>
      <c r="B204" s="104"/>
      <c r="C204" s="104"/>
      <c r="D204" s="104"/>
      <c r="E204" s="101">
        <v>203</v>
      </c>
      <c r="F204" s="104"/>
      <c r="G204" s="104"/>
      <c r="H204" s="105"/>
      <c r="I204" s="91"/>
      <c r="J204" s="92"/>
      <c r="K204" s="93"/>
    </row>
    <row r="205" spans="1:11" ht="16">
      <c r="A205" s="104"/>
      <c r="B205" s="104"/>
      <c r="C205" s="104"/>
      <c r="D205" s="104"/>
      <c r="E205" s="101">
        <v>204</v>
      </c>
      <c r="F205" s="104"/>
      <c r="G205" s="104"/>
      <c r="H205" s="105"/>
      <c r="I205" s="91"/>
      <c r="J205" s="92"/>
      <c r="K205" s="93"/>
    </row>
    <row r="206" spans="1:11" ht="16">
      <c r="A206" s="104"/>
      <c r="B206" s="104"/>
      <c r="C206" s="104"/>
      <c r="D206" s="104"/>
      <c r="E206" s="101">
        <v>205</v>
      </c>
      <c r="F206" s="104"/>
      <c r="G206" s="104"/>
      <c r="H206" s="105"/>
      <c r="I206" s="91"/>
      <c r="J206" s="92"/>
      <c r="K206" s="93"/>
    </row>
    <row r="207" spans="1:11" ht="16">
      <c r="A207" s="104"/>
      <c r="B207" s="104"/>
      <c r="C207" s="104"/>
      <c r="D207" s="104"/>
      <c r="E207" s="101">
        <v>206</v>
      </c>
      <c r="F207" s="104"/>
      <c r="G207" s="104"/>
      <c r="H207" s="105"/>
      <c r="I207" s="91"/>
      <c r="J207" s="92"/>
      <c r="K207" s="93"/>
    </row>
    <row r="208" spans="1:11" ht="16">
      <c r="A208" s="104"/>
      <c r="B208" s="104"/>
      <c r="C208" s="104"/>
      <c r="D208" s="104"/>
      <c r="E208" s="101">
        <v>207</v>
      </c>
      <c r="F208" s="104"/>
      <c r="G208" s="104"/>
      <c r="H208" s="105"/>
      <c r="I208" s="91"/>
      <c r="J208" s="92"/>
      <c r="K208" s="93"/>
    </row>
    <row r="209" spans="1:11" ht="16">
      <c r="A209" s="104"/>
      <c r="B209" s="104"/>
      <c r="C209" s="104"/>
      <c r="D209" s="104"/>
      <c r="E209" s="101">
        <v>208</v>
      </c>
      <c r="F209" s="104"/>
      <c r="G209" s="104"/>
      <c r="H209" s="105"/>
      <c r="I209" s="91"/>
      <c r="J209" s="92"/>
      <c r="K209" s="93"/>
    </row>
    <row r="210" spans="1:11" ht="16">
      <c r="A210" s="104"/>
      <c r="B210" s="104"/>
      <c r="C210" s="104"/>
      <c r="D210" s="104"/>
      <c r="E210" s="101">
        <v>209</v>
      </c>
      <c r="F210" s="104"/>
      <c r="G210" s="104"/>
      <c r="H210" s="105"/>
      <c r="I210" s="91"/>
      <c r="J210" s="92"/>
      <c r="K210" s="93"/>
    </row>
    <row r="211" spans="1:11" ht="16">
      <c r="A211" s="104"/>
      <c r="B211" s="104"/>
      <c r="C211" s="104"/>
      <c r="D211" s="104"/>
      <c r="E211" s="101">
        <v>210</v>
      </c>
      <c r="F211" s="104"/>
      <c r="G211" s="104"/>
      <c r="H211" s="105"/>
      <c r="I211" s="91"/>
      <c r="J211" s="92"/>
      <c r="K211" s="93"/>
    </row>
    <row r="212" spans="1:11" ht="16">
      <c r="A212" s="104"/>
      <c r="B212" s="104"/>
      <c r="C212" s="104"/>
      <c r="D212" s="104"/>
      <c r="E212" s="101">
        <v>211</v>
      </c>
      <c r="F212" s="104"/>
      <c r="G212" s="104"/>
      <c r="H212" s="105"/>
      <c r="I212" s="91"/>
      <c r="J212" s="92"/>
      <c r="K212" s="93"/>
    </row>
    <row r="213" spans="1:11" ht="16">
      <c r="A213" s="104"/>
      <c r="B213" s="104"/>
      <c r="C213" s="104"/>
      <c r="D213" s="104"/>
      <c r="E213" s="101">
        <v>212</v>
      </c>
      <c r="F213" s="104"/>
      <c r="G213" s="104"/>
      <c r="H213" s="105"/>
      <c r="I213" s="91"/>
      <c r="J213" s="92"/>
      <c r="K213" s="93"/>
    </row>
    <row r="214" spans="1:11" ht="16">
      <c r="A214" s="104"/>
      <c r="B214" s="104"/>
      <c r="C214" s="104"/>
      <c r="D214" s="104"/>
      <c r="E214" s="101">
        <v>213</v>
      </c>
      <c r="F214" s="104"/>
      <c r="G214" s="104"/>
      <c r="H214" s="105"/>
      <c r="I214" s="91"/>
      <c r="J214" s="92"/>
      <c r="K214" s="93"/>
    </row>
    <row r="215" spans="1:11" ht="16">
      <c r="A215" s="104"/>
      <c r="B215" s="104"/>
      <c r="C215" s="104"/>
      <c r="D215" s="104"/>
      <c r="E215" s="101">
        <v>214</v>
      </c>
      <c r="F215" s="104"/>
      <c r="G215" s="104"/>
      <c r="H215" s="105"/>
      <c r="I215" s="91"/>
      <c r="J215" s="92"/>
      <c r="K215" s="93"/>
    </row>
    <row r="216" spans="1:11" ht="16">
      <c r="A216" s="104"/>
      <c r="B216" s="104"/>
      <c r="C216" s="104"/>
      <c r="D216" s="104"/>
      <c r="E216" s="101">
        <v>215</v>
      </c>
      <c r="F216" s="104"/>
      <c r="G216" s="104"/>
      <c r="H216" s="105"/>
      <c r="I216" s="91"/>
      <c r="J216" s="92"/>
      <c r="K216" s="93"/>
    </row>
    <row r="217" spans="1:11" ht="16">
      <c r="A217" s="104"/>
      <c r="B217" s="104"/>
      <c r="C217" s="104"/>
      <c r="D217" s="104"/>
      <c r="E217" s="101">
        <v>216</v>
      </c>
      <c r="F217" s="104"/>
      <c r="G217" s="104"/>
      <c r="H217" s="105"/>
      <c r="I217" s="91"/>
      <c r="J217" s="92"/>
      <c r="K217" s="93"/>
    </row>
    <row r="218" spans="1:11" ht="16">
      <c r="A218" s="104"/>
      <c r="B218" s="104"/>
      <c r="C218" s="104"/>
      <c r="D218" s="104"/>
      <c r="E218" s="101">
        <v>217</v>
      </c>
      <c r="F218" s="104"/>
      <c r="G218" s="104"/>
      <c r="H218" s="105"/>
      <c r="I218" s="91"/>
      <c r="J218" s="92"/>
      <c r="K218" s="93"/>
    </row>
    <row r="219" spans="1:11" ht="16">
      <c r="A219" s="104"/>
      <c r="B219" s="104"/>
      <c r="C219" s="104"/>
      <c r="D219" s="104"/>
      <c r="E219" s="101">
        <v>218</v>
      </c>
      <c r="F219" s="104"/>
      <c r="G219" s="104"/>
      <c r="H219" s="105"/>
      <c r="I219" s="91"/>
      <c r="J219" s="92"/>
      <c r="K219" s="93"/>
    </row>
    <row r="220" spans="1:11" ht="16">
      <c r="A220" s="104"/>
      <c r="B220" s="104"/>
      <c r="C220" s="104"/>
      <c r="D220" s="104"/>
      <c r="E220" s="101">
        <v>219</v>
      </c>
      <c r="F220" s="104"/>
      <c r="G220" s="104"/>
      <c r="H220" s="105"/>
      <c r="I220" s="91"/>
      <c r="J220" s="92"/>
      <c r="K220" s="93"/>
    </row>
    <row r="221" spans="1:11" ht="16">
      <c r="A221" s="104"/>
      <c r="B221" s="104"/>
      <c r="C221" s="104"/>
      <c r="D221" s="104"/>
      <c r="E221" s="101">
        <v>220</v>
      </c>
      <c r="F221" s="104"/>
      <c r="G221" s="104"/>
      <c r="H221" s="105"/>
      <c r="I221" s="91"/>
      <c r="J221" s="92"/>
      <c r="K221" s="93"/>
    </row>
    <row r="222" spans="1:11" ht="16">
      <c r="A222" s="104"/>
      <c r="B222" s="104"/>
      <c r="C222" s="104"/>
      <c r="D222" s="104"/>
      <c r="E222" s="101">
        <v>221</v>
      </c>
      <c r="F222" s="104"/>
      <c r="G222" s="104"/>
      <c r="H222" s="105"/>
      <c r="I222" s="91"/>
      <c r="J222" s="92"/>
      <c r="K222" s="93"/>
    </row>
    <row r="223" spans="1:11" ht="16">
      <c r="A223" s="104"/>
      <c r="B223" s="104"/>
      <c r="C223" s="104"/>
      <c r="D223" s="104"/>
      <c r="E223" s="101">
        <v>222</v>
      </c>
      <c r="F223" s="104"/>
      <c r="G223" s="104"/>
      <c r="H223" s="105"/>
      <c r="I223" s="91"/>
      <c r="J223" s="92"/>
      <c r="K223" s="93"/>
    </row>
    <row r="224" spans="1:11" ht="16">
      <c r="A224" s="104"/>
      <c r="B224" s="104"/>
      <c r="C224" s="104"/>
      <c r="D224" s="104"/>
      <c r="E224" s="101">
        <v>223</v>
      </c>
      <c r="F224" s="104"/>
      <c r="G224" s="104"/>
      <c r="H224" s="105"/>
      <c r="I224" s="91"/>
      <c r="J224" s="92"/>
      <c r="K224" s="93"/>
    </row>
    <row r="225" spans="1:11" ht="16">
      <c r="A225" s="104"/>
      <c r="B225" s="104"/>
      <c r="C225" s="104"/>
      <c r="D225" s="104"/>
      <c r="E225" s="101">
        <v>224</v>
      </c>
      <c r="F225" s="104"/>
      <c r="G225" s="104"/>
      <c r="H225" s="105"/>
      <c r="I225" s="91"/>
      <c r="J225" s="92"/>
      <c r="K225" s="93"/>
    </row>
    <row r="226" spans="1:11" ht="16">
      <c r="A226" s="104"/>
      <c r="B226" s="104"/>
      <c r="C226" s="104"/>
      <c r="D226" s="104"/>
      <c r="E226" s="101">
        <v>225</v>
      </c>
      <c r="F226" s="104"/>
      <c r="G226" s="104"/>
      <c r="H226" s="105"/>
      <c r="I226" s="91"/>
      <c r="J226" s="92"/>
      <c r="K226" s="93"/>
    </row>
    <row r="227" spans="1:11" ht="16">
      <c r="A227" s="104"/>
      <c r="B227" s="104"/>
      <c r="C227" s="104"/>
      <c r="D227" s="104"/>
      <c r="E227" s="101">
        <v>226</v>
      </c>
      <c r="F227" s="104"/>
      <c r="G227" s="104"/>
      <c r="H227" s="105"/>
      <c r="I227" s="91"/>
      <c r="J227" s="92"/>
      <c r="K227" s="93"/>
    </row>
    <row r="228" spans="1:11" ht="16">
      <c r="A228" s="104"/>
      <c r="B228" s="104"/>
      <c r="C228" s="104"/>
      <c r="D228" s="104"/>
      <c r="E228" s="101">
        <v>227</v>
      </c>
      <c r="F228" s="104"/>
      <c r="G228" s="104"/>
      <c r="H228" s="105"/>
      <c r="I228" s="91"/>
      <c r="J228" s="92"/>
      <c r="K228" s="93"/>
    </row>
    <row r="229" spans="1:11" ht="16">
      <c r="A229" s="104"/>
      <c r="B229" s="104"/>
      <c r="C229" s="104"/>
      <c r="D229" s="104"/>
      <c r="E229" s="101">
        <v>228</v>
      </c>
      <c r="F229" s="104"/>
      <c r="G229" s="104"/>
      <c r="H229" s="105"/>
      <c r="I229" s="91"/>
      <c r="J229" s="92"/>
      <c r="K229" s="93"/>
    </row>
    <row r="230" spans="1:11" ht="16">
      <c r="A230" s="104"/>
      <c r="B230" s="104"/>
      <c r="C230" s="104"/>
      <c r="D230" s="104"/>
      <c r="E230" s="101">
        <v>229</v>
      </c>
      <c r="F230" s="104"/>
      <c r="G230" s="104"/>
      <c r="H230" s="105"/>
      <c r="I230" s="91"/>
      <c r="J230" s="92"/>
      <c r="K230" s="93"/>
    </row>
    <row r="231" spans="1:11" ht="16">
      <c r="A231" s="104"/>
      <c r="B231" s="104"/>
      <c r="C231" s="104"/>
      <c r="D231" s="104"/>
      <c r="E231" s="101">
        <v>230</v>
      </c>
      <c r="F231" s="104"/>
      <c r="G231" s="104"/>
      <c r="H231" s="105"/>
      <c r="I231" s="91"/>
      <c r="J231" s="92"/>
      <c r="K231" s="93"/>
    </row>
    <row r="232" spans="1:11" ht="16">
      <c r="A232" s="104"/>
      <c r="B232" s="104"/>
      <c r="C232" s="104"/>
      <c r="D232" s="104"/>
      <c r="E232" s="101">
        <v>231</v>
      </c>
      <c r="F232" s="104"/>
      <c r="G232" s="104"/>
      <c r="H232" s="105"/>
      <c r="I232" s="91"/>
      <c r="J232" s="92"/>
      <c r="K232" s="93"/>
    </row>
    <row r="233" spans="1:11" ht="16">
      <c r="A233" s="104"/>
      <c r="B233" s="104"/>
      <c r="C233" s="104"/>
      <c r="D233" s="104"/>
      <c r="E233" s="101">
        <v>232</v>
      </c>
      <c r="F233" s="104"/>
      <c r="G233" s="104"/>
      <c r="H233" s="105"/>
      <c r="I233" s="91"/>
      <c r="J233" s="92"/>
      <c r="K233" s="93"/>
    </row>
    <row r="234" spans="1:11" ht="16">
      <c r="A234" s="104"/>
      <c r="B234" s="104"/>
      <c r="C234" s="104"/>
      <c r="D234" s="104"/>
      <c r="E234" s="101">
        <v>233</v>
      </c>
      <c r="F234" s="104"/>
      <c r="G234" s="104"/>
      <c r="H234" s="105"/>
      <c r="I234" s="91"/>
      <c r="J234" s="92"/>
      <c r="K234" s="93"/>
    </row>
    <row r="235" spans="1:11" ht="16">
      <c r="A235" s="104"/>
      <c r="B235" s="104"/>
      <c r="C235" s="104"/>
      <c r="D235" s="104"/>
      <c r="E235" s="101">
        <v>234</v>
      </c>
      <c r="F235" s="104"/>
      <c r="G235" s="104"/>
      <c r="H235" s="105"/>
      <c r="I235" s="91"/>
      <c r="J235" s="92"/>
      <c r="K235" s="93"/>
    </row>
    <row r="236" spans="1:11" ht="16">
      <c r="A236" s="104"/>
      <c r="B236" s="104"/>
      <c r="C236" s="104"/>
      <c r="D236" s="104"/>
      <c r="E236" s="101">
        <v>235</v>
      </c>
      <c r="F236" s="104"/>
      <c r="G236" s="104"/>
      <c r="H236" s="105"/>
      <c r="I236" s="91"/>
      <c r="J236" s="92"/>
      <c r="K236" s="93"/>
    </row>
    <row r="237" spans="1:11" ht="16">
      <c r="A237" s="104"/>
      <c r="B237" s="104"/>
      <c r="C237" s="104"/>
      <c r="D237" s="104"/>
      <c r="E237" s="101">
        <v>236</v>
      </c>
      <c r="F237" s="104"/>
      <c r="G237" s="104"/>
      <c r="H237" s="105"/>
      <c r="I237" s="91"/>
      <c r="J237" s="92"/>
      <c r="K237" s="93"/>
    </row>
    <row r="238" spans="1:11" ht="16">
      <c r="A238" s="104"/>
      <c r="B238" s="104"/>
      <c r="C238" s="104"/>
      <c r="D238" s="104"/>
      <c r="E238" s="101">
        <v>237</v>
      </c>
      <c r="F238" s="104"/>
      <c r="G238" s="104"/>
      <c r="H238" s="105"/>
      <c r="I238" s="91"/>
      <c r="J238" s="92"/>
      <c r="K238" s="93"/>
    </row>
    <row r="239" spans="1:11" ht="16">
      <c r="A239" s="104"/>
      <c r="B239" s="104"/>
      <c r="C239" s="104"/>
      <c r="D239" s="104"/>
      <c r="E239" s="101">
        <v>238</v>
      </c>
      <c r="F239" s="104"/>
      <c r="G239" s="104"/>
      <c r="H239" s="105"/>
      <c r="I239" s="91"/>
      <c r="J239" s="92"/>
      <c r="K239" s="93"/>
    </row>
    <row r="240" spans="1:11" ht="16">
      <c r="A240" s="104"/>
      <c r="B240" s="104"/>
      <c r="C240" s="104"/>
      <c r="D240" s="104"/>
      <c r="E240" s="101">
        <v>239</v>
      </c>
      <c r="F240" s="104"/>
      <c r="G240" s="104"/>
      <c r="H240" s="105"/>
      <c r="I240" s="91"/>
      <c r="J240" s="92"/>
      <c r="K240" s="93"/>
    </row>
    <row r="241" spans="1:11" ht="16">
      <c r="A241" s="104"/>
      <c r="B241" s="104"/>
      <c r="C241" s="104"/>
      <c r="D241" s="104"/>
      <c r="E241" s="101">
        <v>240</v>
      </c>
      <c r="F241" s="104"/>
      <c r="G241" s="104"/>
      <c r="H241" s="105"/>
      <c r="I241" s="91"/>
      <c r="J241" s="92"/>
      <c r="K241" s="93"/>
    </row>
    <row r="242" spans="1:11" ht="16">
      <c r="A242" s="104"/>
      <c r="B242" s="104"/>
      <c r="C242" s="104"/>
      <c r="D242" s="104"/>
      <c r="E242" s="101">
        <v>241</v>
      </c>
      <c r="F242" s="104"/>
      <c r="G242" s="104"/>
      <c r="H242" s="105"/>
      <c r="I242" s="91"/>
      <c r="J242" s="92"/>
      <c r="K242" s="93"/>
    </row>
    <row r="243" spans="1:11" ht="16">
      <c r="A243" s="104"/>
      <c r="B243" s="104"/>
      <c r="C243" s="104"/>
      <c r="D243" s="104"/>
      <c r="E243" s="101">
        <v>242</v>
      </c>
      <c r="F243" s="104"/>
      <c r="G243" s="104"/>
      <c r="H243" s="105"/>
      <c r="I243" s="91"/>
      <c r="J243" s="92"/>
      <c r="K243" s="93"/>
    </row>
    <row r="244" spans="1:11" ht="16">
      <c r="A244" s="104"/>
      <c r="B244" s="104"/>
      <c r="C244" s="104"/>
      <c r="D244" s="104"/>
      <c r="E244" s="101">
        <v>243</v>
      </c>
      <c r="F244" s="104"/>
      <c r="G244" s="104"/>
      <c r="H244" s="105"/>
      <c r="I244" s="91"/>
      <c r="J244" s="92"/>
      <c r="K244" s="93"/>
    </row>
    <row r="245" spans="1:11" ht="16">
      <c r="A245" s="104"/>
      <c r="B245" s="104"/>
      <c r="C245" s="104"/>
      <c r="D245" s="104"/>
      <c r="E245" s="101">
        <v>244</v>
      </c>
      <c r="F245" s="104"/>
      <c r="G245" s="104"/>
      <c r="H245" s="105"/>
      <c r="I245" s="91"/>
      <c r="J245" s="92"/>
      <c r="K245" s="93"/>
    </row>
    <row r="246" spans="1:11" ht="16">
      <c r="A246" s="104"/>
      <c r="B246" s="104"/>
      <c r="C246" s="104"/>
      <c r="D246" s="104"/>
      <c r="E246" s="101">
        <v>245</v>
      </c>
      <c r="F246" s="104"/>
      <c r="G246" s="104"/>
      <c r="H246" s="105"/>
      <c r="I246" s="91"/>
      <c r="J246" s="92"/>
      <c r="K246" s="93"/>
    </row>
    <row r="247" spans="1:11" ht="16">
      <c r="A247" s="104"/>
      <c r="B247" s="104"/>
      <c r="C247" s="104"/>
      <c r="D247" s="104"/>
      <c r="E247" s="101">
        <v>246</v>
      </c>
      <c r="F247" s="104"/>
      <c r="G247" s="104"/>
      <c r="H247" s="105"/>
      <c r="I247" s="91"/>
      <c r="J247" s="92"/>
      <c r="K247" s="93"/>
    </row>
    <row r="248" spans="1:11" ht="16">
      <c r="A248" s="104"/>
      <c r="B248" s="104"/>
      <c r="C248" s="104"/>
      <c r="D248" s="104"/>
      <c r="E248" s="101">
        <v>247</v>
      </c>
      <c r="F248" s="104"/>
      <c r="G248" s="104"/>
      <c r="H248" s="105"/>
      <c r="I248" s="91"/>
      <c r="J248" s="92"/>
      <c r="K248" s="93"/>
    </row>
    <row r="249" spans="1:11" ht="16">
      <c r="A249" s="104"/>
      <c r="B249" s="104"/>
      <c r="C249" s="104"/>
      <c r="D249" s="104"/>
      <c r="E249" s="101">
        <v>248</v>
      </c>
      <c r="F249" s="104"/>
      <c r="G249" s="104"/>
      <c r="H249" s="105"/>
      <c r="I249" s="91"/>
      <c r="J249" s="92"/>
      <c r="K249" s="93"/>
    </row>
    <row r="250" spans="1:11" ht="16">
      <c r="A250" s="104"/>
      <c r="B250" s="104"/>
      <c r="C250" s="104"/>
      <c r="D250" s="104"/>
      <c r="E250" s="101">
        <v>249</v>
      </c>
      <c r="F250" s="104"/>
      <c r="G250" s="104"/>
      <c r="H250" s="105"/>
      <c r="I250" s="91"/>
      <c r="J250" s="92"/>
      <c r="K250" s="93"/>
    </row>
    <row r="251" spans="1:11" ht="16">
      <c r="A251" s="104"/>
      <c r="B251" s="104"/>
      <c r="C251" s="104"/>
      <c r="D251" s="104"/>
      <c r="E251" s="101">
        <v>250</v>
      </c>
      <c r="F251" s="104"/>
      <c r="G251" s="104"/>
      <c r="H251" s="105"/>
      <c r="I251" s="91"/>
      <c r="J251" s="92"/>
      <c r="K251" s="93"/>
    </row>
    <row r="252" spans="1:11" ht="16">
      <c r="A252" s="104"/>
      <c r="B252" s="104"/>
      <c r="C252" s="104"/>
      <c r="D252" s="104"/>
      <c r="E252" s="101">
        <v>251</v>
      </c>
      <c r="F252" s="104"/>
      <c r="G252" s="104"/>
      <c r="H252" s="105"/>
      <c r="I252" s="91"/>
      <c r="J252" s="92"/>
      <c r="K252" s="93"/>
    </row>
    <row r="253" spans="1:11" ht="16">
      <c r="A253" s="104"/>
      <c r="B253" s="104"/>
      <c r="C253" s="104"/>
      <c r="D253" s="104"/>
      <c r="E253" s="101">
        <v>252</v>
      </c>
      <c r="F253" s="104"/>
      <c r="G253" s="104"/>
      <c r="H253" s="105"/>
      <c r="I253" s="91"/>
      <c r="J253" s="92"/>
      <c r="K253" s="93"/>
    </row>
    <row r="254" spans="1:11" ht="16">
      <c r="A254" s="104"/>
      <c r="B254" s="104"/>
      <c r="C254" s="104"/>
      <c r="D254" s="104"/>
      <c r="E254" s="101">
        <v>253</v>
      </c>
      <c r="F254" s="104"/>
      <c r="G254" s="104"/>
      <c r="H254" s="105"/>
      <c r="I254" s="91"/>
      <c r="J254" s="92"/>
      <c r="K254" s="93"/>
    </row>
    <row r="255" spans="1:11" ht="16">
      <c r="A255" s="104"/>
      <c r="B255" s="104"/>
      <c r="C255" s="104"/>
      <c r="D255" s="104"/>
      <c r="E255" s="101">
        <v>254</v>
      </c>
      <c r="F255" s="104"/>
      <c r="G255" s="104"/>
      <c r="H255" s="105"/>
      <c r="I255" s="91"/>
      <c r="J255" s="92"/>
      <c r="K255" s="93"/>
    </row>
    <row r="256" spans="1:11" ht="16">
      <c r="A256" s="104"/>
      <c r="B256" s="104"/>
      <c r="C256" s="104"/>
      <c r="D256" s="104"/>
      <c r="E256" s="101">
        <v>255</v>
      </c>
      <c r="F256" s="104"/>
      <c r="G256" s="104"/>
      <c r="H256" s="105"/>
      <c r="I256" s="91"/>
      <c r="J256" s="92"/>
      <c r="K256" s="93"/>
    </row>
    <row r="257" spans="1:11" ht="16">
      <c r="A257" s="104"/>
      <c r="B257" s="104"/>
      <c r="C257" s="104"/>
      <c r="D257" s="104"/>
      <c r="E257" s="101">
        <v>256</v>
      </c>
      <c r="F257" s="104"/>
      <c r="G257" s="104"/>
      <c r="H257" s="105"/>
      <c r="I257" s="91"/>
      <c r="J257" s="92"/>
      <c r="K257" s="93"/>
    </row>
    <row r="258" spans="1:11" ht="16">
      <c r="A258" s="104"/>
      <c r="B258" s="104"/>
      <c r="C258" s="104"/>
      <c r="D258" s="104"/>
      <c r="E258" s="101">
        <v>257</v>
      </c>
      <c r="F258" s="104"/>
      <c r="G258" s="104"/>
      <c r="H258" s="105"/>
      <c r="I258" s="91"/>
      <c r="J258" s="92"/>
      <c r="K258" s="93"/>
    </row>
    <row r="259" spans="1:11" ht="16">
      <c r="A259" s="104"/>
      <c r="B259" s="104"/>
      <c r="C259" s="104"/>
      <c r="D259" s="104"/>
      <c r="E259" s="101">
        <v>258</v>
      </c>
      <c r="F259" s="104"/>
      <c r="G259" s="104"/>
      <c r="H259" s="105"/>
      <c r="I259" s="91"/>
      <c r="J259" s="92"/>
      <c r="K259" s="93"/>
    </row>
    <row r="260" spans="1:11" ht="16">
      <c r="A260" s="104"/>
      <c r="B260" s="104"/>
      <c r="C260" s="104"/>
      <c r="D260" s="104"/>
      <c r="E260" s="101">
        <v>259</v>
      </c>
      <c r="F260" s="104"/>
      <c r="G260" s="104"/>
      <c r="H260" s="105"/>
      <c r="I260" s="91"/>
      <c r="J260" s="92"/>
      <c r="K260" s="93"/>
    </row>
    <row r="261" spans="1:11" ht="16">
      <c r="A261" s="104"/>
      <c r="B261" s="104"/>
      <c r="C261" s="104"/>
      <c r="D261" s="104"/>
      <c r="E261" s="101">
        <v>260</v>
      </c>
      <c r="F261" s="104"/>
      <c r="G261" s="104"/>
      <c r="H261" s="105"/>
      <c r="I261" s="91"/>
      <c r="J261" s="92"/>
      <c r="K261" s="93"/>
    </row>
    <row r="262" spans="1:11" ht="16">
      <c r="A262" s="104"/>
      <c r="B262" s="104"/>
      <c r="C262" s="104"/>
      <c r="D262" s="104"/>
      <c r="E262" s="101">
        <v>261</v>
      </c>
      <c r="F262" s="104"/>
      <c r="G262" s="104"/>
      <c r="H262" s="105"/>
      <c r="I262" s="91"/>
      <c r="J262" s="92"/>
      <c r="K262" s="93"/>
    </row>
    <row r="263" spans="1:11" ht="16">
      <c r="A263" s="104"/>
      <c r="B263" s="104"/>
      <c r="C263" s="104"/>
      <c r="D263" s="104"/>
      <c r="E263" s="101">
        <v>262</v>
      </c>
      <c r="F263" s="104"/>
      <c r="G263" s="104"/>
      <c r="H263" s="105"/>
      <c r="I263" s="91"/>
      <c r="J263" s="92"/>
      <c r="K263" s="93"/>
    </row>
    <row r="264" spans="1:11" ht="16">
      <c r="A264" s="104"/>
      <c r="B264" s="104"/>
      <c r="C264" s="104"/>
      <c r="D264" s="104"/>
      <c r="E264" s="101">
        <v>263</v>
      </c>
      <c r="F264" s="104"/>
      <c r="G264" s="104"/>
      <c r="H264" s="105"/>
      <c r="I264" s="91"/>
      <c r="J264" s="92"/>
      <c r="K264" s="93"/>
    </row>
    <row r="265" spans="1:11" ht="16">
      <c r="A265" s="104"/>
      <c r="B265" s="104"/>
      <c r="C265" s="104"/>
      <c r="D265" s="104"/>
      <c r="E265" s="101">
        <v>264</v>
      </c>
      <c r="F265" s="104"/>
      <c r="G265" s="104"/>
      <c r="H265" s="105"/>
      <c r="I265" s="91"/>
      <c r="J265" s="92"/>
      <c r="K265" s="93"/>
    </row>
    <row r="266" spans="1:11" ht="16">
      <c r="A266" s="104"/>
      <c r="B266" s="104"/>
      <c r="C266" s="104"/>
      <c r="D266" s="104"/>
      <c r="E266" s="101">
        <v>265</v>
      </c>
      <c r="F266" s="104"/>
      <c r="G266" s="104"/>
      <c r="H266" s="105"/>
      <c r="I266" s="91"/>
      <c r="J266" s="92"/>
      <c r="K266" s="93"/>
    </row>
    <row r="267" spans="1:11" ht="16">
      <c r="A267" s="104"/>
      <c r="B267" s="104"/>
      <c r="C267" s="104"/>
      <c r="D267" s="104"/>
      <c r="E267" s="101">
        <v>266</v>
      </c>
      <c r="F267" s="104"/>
      <c r="G267" s="104"/>
      <c r="H267" s="105"/>
      <c r="I267" s="91"/>
      <c r="J267" s="92"/>
      <c r="K267" s="93"/>
    </row>
    <row r="268" spans="1:11" ht="16">
      <c r="A268" s="104"/>
      <c r="B268" s="104"/>
      <c r="C268" s="104"/>
      <c r="D268" s="104"/>
      <c r="E268" s="101">
        <v>267</v>
      </c>
      <c r="F268" s="104"/>
      <c r="G268" s="104"/>
      <c r="H268" s="105"/>
      <c r="I268" s="91"/>
      <c r="J268" s="92"/>
      <c r="K268" s="93"/>
    </row>
    <row r="269" spans="1:11" ht="16">
      <c r="A269" s="104"/>
      <c r="B269" s="104"/>
      <c r="C269" s="104"/>
      <c r="D269" s="104"/>
      <c r="E269" s="101">
        <v>268</v>
      </c>
      <c r="F269" s="104"/>
      <c r="G269" s="104"/>
      <c r="H269" s="105"/>
      <c r="I269" s="91"/>
      <c r="J269" s="92"/>
      <c r="K269" s="93"/>
    </row>
    <row r="270" spans="1:11" ht="16">
      <c r="A270" s="104"/>
      <c r="B270" s="104"/>
      <c r="C270" s="104"/>
      <c r="D270" s="104"/>
      <c r="E270" s="101">
        <v>269</v>
      </c>
      <c r="F270" s="104"/>
      <c r="G270" s="104"/>
      <c r="H270" s="105"/>
      <c r="I270" s="91"/>
      <c r="J270" s="92"/>
      <c r="K270" s="93"/>
    </row>
    <row r="271" spans="1:11" ht="16">
      <c r="A271" s="104"/>
      <c r="B271" s="104"/>
      <c r="C271" s="104"/>
      <c r="D271" s="104"/>
      <c r="E271" s="101">
        <v>270</v>
      </c>
      <c r="F271" s="104"/>
      <c r="G271" s="104"/>
      <c r="H271" s="105"/>
      <c r="I271" s="91"/>
      <c r="J271" s="92"/>
      <c r="K271" s="93"/>
    </row>
    <row r="272" spans="1:11" ht="16">
      <c r="A272" s="104"/>
      <c r="B272" s="104"/>
      <c r="C272" s="104"/>
      <c r="D272" s="104"/>
      <c r="E272" s="101">
        <v>271</v>
      </c>
      <c r="F272" s="104"/>
      <c r="G272" s="104"/>
      <c r="H272" s="105"/>
      <c r="I272" s="91"/>
      <c r="J272" s="92"/>
      <c r="K272" s="93"/>
    </row>
    <row r="273" spans="1:11" ht="16">
      <c r="A273" s="104"/>
      <c r="B273" s="104"/>
      <c r="C273" s="104"/>
      <c r="D273" s="104"/>
      <c r="E273" s="101">
        <v>272</v>
      </c>
      <c r="F273" s="104"/>
      <c r="G273" s="104"/>
      <c r="H273" s="105"/>
      <c r="I273" s="91"/>
      <c r="J273" s="92"/>
      <c r="K273" s="93"/>
    </row>
    <row r="274" spans="1:11" ht="16">
      <c r="A274" s="104"/>
      <c r="B274" s="104"/>
      <c r="C274" s="104"/>
      <c r="D274" s="104"/>
      <c r="E274" s="101">
        <v>273</v>
      </c>
      <c r="F274" s="104"/>
      <c r="G274" s="104"/>
      <c r="H274" s="105"/>
      <c r="I274" s="91"/>
      <c r="J274" s="92"/>
      <c r="K274" s="93"/>
    </row>
    <row r="275" spans="1:11" ht="16">
      <c r="A275" s="104"/>
      <c r="B275" s="104"/>
      <c r="C275" s="104"/>
      <c r="D275" s="104"/>
      <c r="E275" s="101">
        <v>274</v>
      </c>
      <c r="F275" s="104"/>
      <c r="G275" s="104"/>
      <c r="H275" s="105"/>
      <c r="I275" s="91"/>
      <c r="J275" s="92"/>
      <c r="K275" s="93"/>
    </row>
    <row r="276" spans="1:11" ht="16">
      <c r="A276" s="104"/>
      <c r="B276" s="104"/>
      <c r="C276" s="104"/>
      <c r="D276" s="104"/>
      <c r="E276" s="101">
        <v>275</v>
      </c>
      <c r="F276" s="104"/>
      <c r="G276" s="104"/>
      <c r="H276" s="105"/>
      <c r="I276" s="91"/>
      <c r="J276" s="92"/>
      <c r="K276" s="93"/>
    </row>
    <row r="277" spans="1:11" ht="16">
      <c r="A277" s="104"/>
      <c r="B277" s="104"/>
      <c r="C277" s="104"/>
      <c r="D277" s="104"/>
      <c r="E277" s="101">
        <v>276</v>
      </c>
      <c r="F277" s="104"/>
      <c r="G277" s="104"/>
      <c r="H277" s="105"/>
      <c r="I277" s="91"/>
      <c r="J277" s="92"/>
      <c r="K277" s="93"/>
    </row>
    <row r="278" spans="1:11" ht="16">
      <c r="A278" s="104"/>
      <c r="B278" s="104"/>
      <c r="C278" s="104"/>
      <c r="D278" s="104"/>
      <c r="E278" s="101">
        <v>277</v>
      </c>
      <c r="F278" s="104"/>
      <c r="G278" s="104"/>
      <c r="H278" s="105"/>
      <c r="I278" s="91"/>
      <c r="J278" s="92"/>
      <c r="K278" s="93"/>
    </row>
    <row r="279" spans="1:11" ht="16">
      <c r="A279" s="104"/>
      <c r="B279" s="104"/>
      <c r="C279" s="104"/>
      <c r="D279" s="104"/>
      <c r="E279" s="101">
        <v>278</v>
      </c>
      <c r="F279" s="104"/>
      <c r="G279" s="104"/>
      <c r="H279" s="105"/>
      <c r="I279" s="91"/>
      <c r="J279" s="92"/>
      <c r="K279" s="93"/>
    </row>
    <row r="280" spans="1:11" ht="16">
      <c r="A280" s="104"/>
      <c r="B280" s="104"/>
      <c r="C280" s="104"/>
      <c r="D280" s="104"/>
      <c r="E280" s="101">
        <v>279</v>
      </c>
      <c r="F280" s="104"/>
      <c r="G280" s="104"/>
      <c r="H280" s="105"/>
      <c r="I280" s="91"/>
      <c r="J280" s="92"/>
      <c r="K280" s="93"/>
    </row>
    <row r="281" spans="1:11" ht="16">
      <c r="A281" s="104"/>
      <c r="B281" s="104"/>
      <c r="C281" s="104"/>
      <c r="D281" s="104"/>
      <c r="E281" s="101">
        <v>280</v>
      </c>
      <c r="F281" s="104"/>
      <c r="G281" s="104"/>
      <c r="H281" s="105"/>
      <c r="I281" s="91"/>
      <c r="J281" s="92"/>
      <c r="K281" s="93"/>
    </row>
    <row r="282" spans="1:11" ht="16">
      <c r="A282" s="104"/>
      <c r="B282" s="104"/>
      <c r="C282" s="104"/>
      <c r="D282" s="104"/>
      <c r="E282" s="101">
        <v>281</v>
      </c>
      <c r="F282" s="104"/>
      <c r="G282" s="104"/>
      <c r="H282" s="105"/>
      <c r="I282" s="91"/>
      <c r="J282" s="92"/>
      <c r="K282" s="93"/>
    </row>
    <row r="283" spans="1:11" ht="16">
      <c r="A283" s="104"/>
      <c r="B283" s="104"/>
      <c r="C283" s="104"/>
      <c r="D283" s="104"/>
      <c r="E283" s="101">
        <v>282</v>
      </c>
      <c r="F283" s="104"/>
      <c r="G283" s="104"/>
      <c r="H283" s="105"/>
      <c r="I283" s="91"/>
      <c r="J283" s="92"/>
      <c r="K283" s="93"/>
    </row>
    <row r="284" spans="1:11" ht="16">
      <c r="A284" s="104"/>
      <c r="B284" s="104"/>
      <c r="C284" s="104"/>
      <c r="D284" s="104"/>
      <c r="E284" s="101">
        <v>283</v>
      </c>
      <c r="F284" s="104"/>
      <c r="G284" s="104"/>
      <c r="H284" s="105"/>
      <c r="I284" s="91"/>
      <c r="J284" s="92"/>
      <c r="K284" s="93"/>
    </row>
    <row r="285" spans="1:11" ht="16">
      <c r="A285" s="104"/>
      <c r="B285" s="104"/>
      <c r="C285" s="104"/>
      <c r="D285" s="104"/>
      <c r="E285" s="101">
        <v>284</v>
      </c>
      <c r="F285" s="104"/>
      <c r="G285" s="104"/>
      <c r="H285" s="105"/>
      <c r="I285" s="91"/>
      <c r="J285" s="92"/>
      <c r="K285" s="93"/>
    </row>
    <row r="286" spans="1:11" ht="16">
      <c r="A286" s="104"/>
      <c r="B286" s="104"/>
      <c r="C286" s="104"/>
      <c r="D286" s="104"/>
      <c r="E286" s="101">
        <v>285</v>
      </c>
      <c r="F286" s="104"/>
      <c r="G286" s="104"/>
      <c r="H286" s="105"/>
      <c r="I286" s="91"/>
      <c r="J286" s="92"/>
      <c r="K286" s="93"/>
    </row>
    <row r="287" spans="1:11" ht="16">
      <c r="A287" s="104"/>
      <c r="B287" s="104"/>
      <c r="C287" s="104"/>
      <c r="D287" s="104"/>
      <c r="E287" s="101">
        <v>286</v>
      </c>
      <c r="F287" s="104"/>
      <c r="G287" s="104"/>
      <c r="H287" s="105"/>
      <c r="I287" s="91"/>
      <c r="J287" s="92"/>
      <c r="K287" s="93"/>
    </row>
    <row r="288" spans="1:11" ht="16">
      <c r="A288" s="104"/>
      <c r="B288" s="104"/>
      <c r="C288" s="104"/>
      <c r="D288" s="104"/>
      <c r="E288" s="101">
        <v>287</v>
      </c>
      <c r="F288" s="104"/>
      <c r="G288" s="104"/>
      <c r="H288" s="105"/>
      <c r="I288" s="91"/>
      <c r="J288" s="92"/>
      <c r="K288" s="93"/>
    </row>
    <row r="289" spans="1:11" ht="16">
      <c r="A289" s="104"/>
      <c r="B289" s="104"/>
      <c r="C289" s="104"/>
      <c r="D289" s="104"/>
      <c r="E289" s="101">
        <v>288</v>
      </c>
      <c r="F289" s="104"/>
      <c r="G289" s="104"/>
      <c r="H289" s="105"/>
      <c r="I289" s="91"/>
      <c r="J289" s="92"/>
      <c r="K289" s="93"/>
    </row>
    <row r="290" spans="1:11" ht="16">
      <c r="A290" s="104"/>
      <c r="B290" s="104"/>
      <c r="C290" s="104"/>
      <c r="D290" s="104"/>
      <c r="E290" s="101">
        <v>289</v>
      </c>
      <c r="F290" s="104"/>
      <c r="G290" s="104"/>
      <c r="H290" s="105"/>
      <c r="I290" s="91"/>
      <c r="J290" s="92"/>
      <c r="K290" s="93"/>
    </row>
    <row r="291" spans="1:11" ht="16">
      <c r="A291" s="104"/>
      <c r="B291" s="104"/>
      <c r="C291" s="104"/>
      <c r="D291" s="104"/>
      <c r="E291" s="101">
        <v>290</v>
      </c>
      <c r="F291" s="104"/>
      <c r="G291" s="104"/>
      <c r="H291" s="105"/>
      <c r="I291" s="91"/>
      <c r="J291" s="92"/>
      <c r="K291" s="93"/>
    </row>
    <row r="292" spans="1:11" ht="16">
      <c r="A292" s="104"/>
      <c r="B292" s="104"/>
      <c r="C292" s="104"/>
      <c r="D292" s="104"/>
      <c r="E292" s="101">
        <v>291</v>
      </c>
      <c r="F292" s="104"/>
      <c r="G292" s="104"/>
      <c r="H292" s="105"/>
      <c r="I292" s="91"/>
      <c r="J292" s="92"/>
      <c r="K292" s="93"/>
    </row>
    <row r="293" spans="1:11" ht="16">
      <c r="A293" s="104"/>
      <c r="B293" s="104"/>
      <c r="C293" s="104"/>
      <c r="D293" s="104"/>
      <c r="E293" s="101">
        <v>292</v>
      </c>
      <c r="F293" s="104"/>
      <c r="G293" s="104"/>
      <c r="H293" s="105"/>
      <c r="I293" s="91"/>
      <c r="J293" s="92"/>
      <c r="K293" s="93"/>
    </row>
    <row r="294" spans="1:11" ht="16">
      <c r="A294" s="104"/>
      <c r="B294" s="104"/>
      <c r="C294" s="104"/>
      <c r="D294" s="104"/>
      <c r="E294" s="101">
        <v>293</v>
      </c>
      <c r="F294" s="104"/>
      <c r="G294" s="104"/>
      <c r="H294" s="105"/>
      <c r="I294" s="91"/>
      <c r="J294" s="92"/>
      <c r="K294" s="93"/>
    </row>
    <row r="295" spans="1:11" ht="16">
      <c r="A295" s="104"/>
      <c r="B295" s="104"/>
      <c r="C295" s="104"/>
      <c r="D295" s="104"/>
      <c r="E295" s="101">
        <v>294</v>
      </c>
      <c r="F295" s="104"/>
      <c r="G295" s="104"/>
      <c r="H295" s="105"/>
      <c r="I295" s="91"/>
      <c r="J295" s="92"/>
      <c r="K295" s="93"/>
    </row>
    <row r="296" spans="1:11" ht="16">
      <c r="A296" s="104"/>
      <c r="B296" s="104"/>
      <c r="C296" s="104"/>
      <c r="D296" s="104"/>
      <c r="E296" s="101">
        <v>295</v>
      </c>
      <c r="F296" s="104"/>
      <c r="G296" s="104"/>
      <c r="H296" s="105"/>
      <c r="I296" s="91"/>
      <c r="J296" s="92"/>
      <c r="K296" s="93"/>
    </row>
    <row r="297" spans="1:11" ht="16">
      <c r="A297" s="104"/>
      <c r="B297" s="104"/>
      <c r="C297" s="104"/>
      <c r="D297" s="104"/>
      <c r="E297" s="101">
        <v>296</v>
      </c>
      <c r="F297" s="104"/>
      <c r="G297" s="104"/>
      <c r="H297" s="105"/>
      <c r="I297" s="91"/>
      <c r="J297" s="92"/>
      <c r="K297" s="93"/>
    </row>
    <row r="298" spans="1:11" ht="16">
      <c r="A298" s="104"/>
      <c r="B298" s="104"/>
      <c r="C298" s="104"/>
      <c r="D298" s="104"/>
      <c r="E298" s="101">
        <v>297</v>
      </c>
      <c r="F298" s="104"/>
      <c r="G298" s="104"/>
      <c r="H298" s="105"/>
      <c r="I298" s="91"/>
      <c r="J298" s="92"/>
      <c r="K298" s="93"/>
    </row>
    <row r="299" spans="1:11" ht="16">
      <c r="A299" s="104"/>
      <c r="B299" s="104"/>
      <c r="C299" s="104"/>
      <c r="D299" s="104"/>
      <c r="E299" s="101">
        <v>298</v>
      </c>
      <c r="F299" s="104"/>
      <c r="G299" s="104"/>
      <c r="H299" s="105"/>
      <c r="I299" s="91"/>
      <c r="J299" s="92"/>
      <c r="K299" s="93"/>
    </row>
    <row r="300" spans="1:11" ht="16">
      <c r="A300" s="104"/>
      <c r="B300" s="104"/>
      <c r="C300" s="104"/>
      <c r="D300" s="104"/>
      <c r="E300" s="101">
        <v>299</v>
      </c>
      <c r="F300" s="104"/>
      <c r="G300" s="104"/>
      <c r="H300" s="105"/>
      <c r="I300" s="91"/>
      <c r="J300" s="92"/>
      <c r="K300" s="93"/>
    </row>
    <row r="301" spans="1:11" ht="16">
      <c r="A301" s="104"/>
      <c r="B301" s="104"/>
      <c r="C301" s="104"/>
      <c r="D301" s="104"/>
      <c r="E301" s="101">
        <v>300</v>
      </c>
      <c r="F301" s="104"/>
      <c r="G301" s="104"/>
      <c r="H301" s="105"/>
      <c r="I301" s="91"/>
      <c r="J301" s="92"/>
      <c r="K301" s="93"/>
    </row>
  </sheetData>
  <sortState ref="A2:K301">
    <sortCondition ref="H2:H301"/>
  </sortState>
  <dataValidations count="2">
    <dataValidation type="list" allowBlank="1" showInputMessage="1" showErrorMessage="1" sqref="C2:C301" xr:uid="{00000000-0002-0000-0700-000000000000}">
      <formula1>Incentives</formula1>
    </dataValidation>
    <dataValidation type="list" allowBlank="1" showInputMessage="1" showErrorMessage="1" sqref="A2:B301" xr:uid="{00000000-0002-0000-0700-000001000000}">
      <formula1>X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Member</vt:lpstr>
      <vt:lpstr>Open</vt:lpstr>
      <vt:lpstr>Senior</vt:lpstr>
      <vt:lpstr>Adult</vt:lpstr>
      <vt:lpstr>Youth</vt:lpstr>
      <vt:lpstr>Derby</vt:lpstr>
      <vt:lpstr>High Stakes</vt:lpstr>
      <vt:lpstr>Futurity</vt:lpstr>
      <vt:lpstr>12 &amp; Under</vt:lpstr>
      <vt:lpstr>10&amp;under</vt:lpstr>
      <vt:lpstr>BFA 2D Payout</vt:lpstr>
      <vt:lpstr>2D Payout</vt:lpstr>
      <vt:lpstr>3D Payout</vt:lpstr>
      <vt:lpstr>4D Payout BBR</vt:lpstr>
      <vt:lpstr>5D Payout BBR</vt:lpstr>
      <vt:lpstr>DON'T TOUCH</vt:lpstr>
      <vt:lpstr>Incentives</vt:lpstr>
      <vt:lpstr>Penalties</vt:lpstr>
      <vt:lpstr>'5D Payout BBR'!Print_Area</vt:lpstr>
      <vt:lpstr>X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Floyd</dc:creator>
  <cp:lastModifiedBy>Beverly Corey</cp:lastModifiedBy>
  <cp:lastPrinted>2019-12-28T03:57:10Z</cp:lastPrinted>
  <dcterms:created xsi:type="dcterms:W3CDTF">2016-09-06T14:42:09Z</dcterms:created>
  <dcterms:modified xsi:type="dcterms:W3CDTF">2019-12-30T19:28:26Z</dcterms:modified>
</cp:coreProperties>
</file>